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Questa_cartella_di_lavoro" defaultThemeVersion="166925"/>
  <mc:AlternateContent xmlns:mc="http://schemas.openxmlformats.org/markup-compatibility/2006">
    <mc:Choice Requires="x15">
      <x15ac:absPath xmlns:x15ac="http://schemas.microsoft.com/office/spreadsheetml/2010/11/ac" url="\\filesrvp.servizi.inps\root\GruppidiLavoro07\AssUnico\Osservatorio_2023_10\"/>
    </mc:Choice>
  </mc:AlternateContent>
  <xr:revisionPtr revIDLastSave="0" documentId="13_ncr:1_{929600A7-D866-41CE-94B9-6277AAE812FD}" xr6:coauthVersionLast="47" xr6:coauthVersionMax="47" xr10:uidLastSave="{00000000-0000-0000-0000-000000000000}"/>
  <bookViews>
    <workbookView xWindow="-110" yWindow="-110" windowWidth="19420" windowHeight="10560" xr2:uid="{00000000-000D-0000-FFFF-FFFF00000000}"/>
  </bookViews>
  <sheets>
    <sheet name="COPERTINA" sheetId="62" r:id="rId1"/>
    <sheet name="INDICE" sheetId="68" r:id="rId2"/>
    <sheet name="SEZIONE I" sheetId="73" r:id="rId3"/>
    <sheet name="Tavola 1.1" sheetId="63" r:id="rId4"/>
    <sheet name="Tavola 1.2" sheetId="65" r:id="rId5"/>
    <sheet name="Tavola 1.3" sheetId="66" r:id="rId6"/>
    <sheet name="Tavola 1.4_1" sheetId="64" r:id="rId7"/>
    <sheet name="Tavola 1.4_2" sheetId="91" r:id="rId8"/>
    <sheet name="Tavola 1.5" sheetId="58" r:id="rId9"/>
    <sheet name="Tavola 1.6_1" sheetId="4" r:id="rId10"/>
    <sheet name="Tavola 1.6_2" sheetId="92" r:id="rId11"/>
    <sheet name="Tavola 1.7_1" sheetId="52" r:id="rId12"/>
    <sheet name="Tavola 1.7_2" sheetId="93" r:id="rId13"/>
    <sheet name="Tavola 1.8_1" sheetId="53" r:id="rId14"/>
    <sheet name="Tavola 1.8_2" sheetId="94" r:id="rId15"/>
    <sheet name="Tavola 1.9_1" sheetId="54" r:id="rId16"/>
    <sheet name="Tavola 1.9_2" sheetId="96" r:id="rId17"/>
    <sheet name="Tavola 1.10_1" sheetId="97" r:id="rId18"/>
    <sheet name="Tavola 1.10_2" sheetId="60" r:id="rId19"/>
    <sheet name="Tavola 1.11" sheetId="69" r:id="rId20"/>
    <sheet name="SEZIONE II" sheetId="80" r:id="rId21"/>
    <sheet name="Tavola 2.1" sheetId="88" r:id="rId22"/>
    <sheet name="Tavola 2.2_1 " sheetId="89" r:id="rId23"/>
    <sheet name="Tavola 2.2_2" sheetId="98" r:id="rId24"/>
    <sheet name="Tavola 2.3" sheetId="90" r:id="rId25"/>
    <sheet name="SEZIONE III" sheetId="100" r:id="rId26"/>
    <sheet name="Tavola 3.1" sheetId="101" r:id="rId27"/>
    <sheet name="Tavola 3.2" sheetId="99" r:id="rId28"/>
    <sheet name="Nota metodologica" sheetId="84" r:id="rId29"/>
  </sheets>
  <externalReferences>
    <externalReference r:id="rId30"/>
  </externalReferences>
  <definedNames>
    <definedName name="_Hlk107209231" localSheetId="5">'Tavola 1.3'!$A$1</definedName>
    <definedName name="_Hlk107209231" localSheetId="21">'Tavola 2.1'!$A$1</definedName>
    <definedName name="_Hlk107209231" localSheetId="26">'Tavola 3.1'!$A$1</definedName>
    <definedName name="A" localSheetId="17">#REF!</definedName>
    <definedName name="A" localSheetId="18">#REF!</definedName>
    <definedName name="A" localSheetId="19">#REF!</definedName>
    <definedName name="A" localSheetId="4">#REF!</definedName>
    <definedName name="A" localSheetId="5">#REF!</definedName>
    <definedName name="A" localSheetId="6">#REF!</definedName>
    <definedName name="A" localSheetId="7">#REF!</definedName>
    <definedName name="A" localSheetId="9">#REF!</definedName>
    <definedName name="A" localSheetId="10">#REF!</definedName>
    <definedName name="A" localSheetId="11">#REF!</definedName>
    <definedName name="A" localSheetId="12">#REF!</definedName>
    <definedName name="A" localSheetId="13">#REF!</definedName>
    <definedName name="A" localSheetId="14">#REF!</definedName>
    <definedName name="A" localSheetId="15">#REF!</definedName>
    <definedName name="A" localSheetId="16">#REF!</definedName>
    <definedName name="A" localSheetId="21">#REF!</definedName>
    <definedName name="A" localSheetId="26">#REF!</definedName>
    <definedName name="A">#REF!</definedName>
    <definedName name="aa" localSheetId="17">#REF!</definedName>
    <definedName name="aa" localSheetId="18">#REF!</definedName>
    <definedName name="aa" localSheetId="19">#REF!</definedName>
    <definedName name="aa" localSheetId="4">#REF!</definedName>
    <definedName name="aa" localSheetId="5">#REF!</definedName>
    <definedName name="aa" localSheetId="6">#REF!</definedName>
    <definedName name="aa" localSheetId="7">#REF!</definedName>
    <definedName name="aa" localSheetId="9">#REF!</definedName>
    <definedName name="aa" localSheetId="10">#REF!</definedName>
    <definedName name="aa" localSheetId="11">#REF!</definedName>
    <definedName name="aa" localSheetId="12">#REF!</definedName>
    <definedName name="aa" localSheetId="13">#REF!</definedName>
    <definedName name="aa" localSheetId="14">#REF!</definedName>
    <definedName name="aa" localSheetId="15">#REF!</definedName>
    <definedName name="aa" localSheetId="16">#REF!</definedName>
    <definedName name="aa" localSheetId="21">#REF!</definedName>
    <definedName name="aa" localSheetId="26">#REF!</definedName>
    <definedName name="aa">#REF!</definedName>
    <definedName name="ACCOLTE_REG" localSheetId="17">#REF!</definedName>
    <definedName name="ACCOLTE_REG" localSheetId="18">#REF!</definedName>
    <definedName name="ACCOLTE_REG" localSheetId="19">#REF!</definedName>
    <definedName name="ACCOLTE_REG" localSheetId="6">#REF!</definedName>
    <definedName name="ACCOLTE_REG" localSheetId="7">#REF!</definedName>
    <definedName name="ACCOLTE_REG" localSheetId="9">#REF!</definedName>
    <definedName name="ACCOLTE_REG" localSheetId="10">#REF!</definedName>
    <definedName name="ACCOLTE_REG" localSheetId="11">#REF!</definedName>
    <definedName name="ACCOLTE_REG" localSheetId="12">#REF!</definedName>
    <definedName name="ACCOLTE_REG" localSheetId="13">#REF!</definedName>
    <definedName name="ACCOLTE_REG" localSheetId="14">#REF!</definedName>
    <definedName name="ACCOLTE_REG" localSheetId="21">#REF!</definedName>
    <definedName name="ACCOLTE_REG">#REF!</definedName>
    <definedName name="_xlnm.Print_Area" localSheetId="0">COPERTINA!$A$1:$K$28</definedName>
    <definedName name="_xlnm.Print_Area" localSheetId="1">INDICE!$A$1:$M$38</definedName>
    <definedName name="_xlnm.Print_Area" localSheetId="3">'Tavola 1.1'!$A$1:$G$29</definedName>
    <definedName name="_xlnm.Print_Area" localSheetId="17">'Tavola 1.10_1'!$A$1:$P$35</definedName>
    <definedName name="_xlnm.Print_Area" localSheetId="18">'Tavola 1.10_2'!$A$1:$S$36</definedName>
    <definedName name="_xlnm.Print_Area" localSheetId="19">'Tavola 1.11'!$A$1:$K$27</definedName>
    <definedName name="_xlnm.Print_Area" localSheetId="4">'Tavola 1.2'!$A$1:$I$33</definedName>
    <definedName name="_xlnm.Print_Area" localSheetId="5">'Tavola 1.3'!$A$1:$F$33</definedName>
    <definedName name="_xlnm.Print_Area" localSheetId="6">'Tavola 1.4_1'!$A$1:$K$26</definedName>
    <definedName name="_xlnm.Print_Area" localSheetId="7">'Tavola 1.4_2'!$A$1:$M$24</definedName>
    <definedName name="_xlnm.Print_Area" localSheetId="8">'Tavola 1.5'!$A$1:$J$32</definedName>
    <definedName name="_xlnm.Print_Area" localSheetId="9">'Tavola 1.6_1'!$A$1:$V$30</definedName>
    <definedName name="_xlnm.Print_Area" localSheetId="10">'Tavola 1.6_2'!$A$1:$U$30</definedName>
    <definedName name="_xlnm.Print_Area" localSheetId="11">'Tavola 1.7_1'!$A$1:$U$18</definedName>
    <definedName name="_xlnm.Print_Area" localSheetId="12">'Tavola 1.7_2'!$A$1:$U$18</definedName>
    <definedName name="_xlnm.Print_Area" localSheetId="13">'Tavola 1.8_1'!$A$1:$U$18</definedName>
    <definedName name="_xlnm.Print_Area" localSheetId="14">'Tavola 1.8_2'!$A$1:$S$18</definedName>
    <definedName name="_xlnm.Print_Area" localSheetId="15">'Tavola 1.9_1'!$A$1:$S$69</definedName>
    <definedName name="_xlnm.Print_Area" localSheetId="16">'Tavola 1.9_2'!$A$1:$S$84</definedName>
    <definedName name="_xlnm.Print_Area" localSheetId="21">'Tavola 2.1'!$A$1:$F$31</definedName>
    <definedName name="_xlnm.Print_Area" localSheetId="22">'Tavola 2.2_1 '!$A$1:$U$31</definedName>
    <definedName name="_xlnm.Print_Area" localSheetId="23">'Tavola 2.2_2'!$A$1:$S$31</definedName>
    <definedName name="_xlnm.Print_Area" localSheetId="24">'Tavola 2.3'!$A$1:$K$28</definedName>
    <definedName name="_xlnm.Print_Area" localSheetId="26">'Tavola 3.1'!$A$1:$D$29</definedName>
    <definedName name="_xlnm.Print_Area" localSheetId="27">'Tavola 3.2'!$A$1:$G$30</definedName>
    <definedName name="Ateneo_area" localSheetId="17">#REF!</definedName>
    <definedName name="Ateneo_area" localSheetId="18">#REF!</definedName>
    <definedName name="Ateneo_area" localSheetId="19">#REF!</definedName>
    <definedName name="Ateneo_area" localSheetId="4">#REF!</definedName>
    <definedName name="Ateneo_area" localSheetId="5">#REF!</definedName>
    <definedName name="Ateneo_area" localSheetId="6">#REF!</definedName>
    <definedName name="Ateneo_area" localSheetId="7">#REF!</definedName>
    <definedName name="Ateneo_area" localSheetId="9">#REF!</definedName>
    <definedName name="Ateneo_area" localSheetId="10">#REF!</definedName>
    <definedName name="Ateneo_area" localSheetId="11">#REF!</definedName>
    <definedName name="Ateneo_area" localSheetId="12">#REF!</definedName>
    <definedName name="Ateneo_area" localSheetId="13">#REF!</definedName>
    <definedName name="Ateneo_area" localSheetId="14">#REF!</definedName>
    <definedName name="Ateneo_area" localSheetId="15">#REF!</definedName>
    <definedName name="Ateneo_area" localSheetId="16">#REF!</definedName>
    <definedName name="Ateneo_area" localSheetId="21">#REF!</definedName>
    <definedName name="Ateneo_area" localSheetId="26">#REF!</definedName>
    <definedName name="Ateneo_area">#REF!</definedName>
    <definedName name="b" localSheetId="17">'[1]Stato civile'!#REF!</definedName>
    <definedName name="b" localSheetId="18">'[1]Stato civile'!#REF!</definedName>
    <definedName name="b" localSheetId="19">'[1]Stato civile'!#REF!</definedName>
    <definedName name="b" localSheetId="4">'[1]Stato civile'!#REF!</definedName>
    <definedName name="b" localSheetId="5">'[1]Stato civile'!#REF!</definedName>
    <definedName name="b" localSheetId="6">'[1]Stato civile'!#REF!</definedName>
    <definedName name="b" localSheetId="7">'[1]Stato civile'!#REF!</definedName>
    <definedName name="b" localSheetId="9">'[1]Stato civile'!#REF!</definedName>
    <definedName name="b" localSheetId="10">'[1]Stato civile'!#REF!</definedName>
    <definedName name="b" localSheetId="11">'[1]Stato civile'!#REF!</definedName>
    <definedName name="b" localSheetId="12">'[1]Stato civile'!#REF!</definedName>
    <definedName name="b" localSheetId="13">'[1]Stato civile'!#REF!</definedName>
    <definedName name="b" localSheetId="14">'[1]Stato civile'!#REF!</definedName>
    <definedName name="b" localSheetId="15">'[1]Stato civile'!#REF!</definedName>
    <definedName name="b" localSheetId="16">'[1]Stato civile'!#REF!</definedName>
    <definedName name="b" localSheetId="21">'[1]Stato civile'!#REF!</definedName>
    <definedName name="b" localSheetId="26">'[1]Stato civile'!#REF!</definedName>
    <definedName name="b">'[1]Stato civile'!#REF!</definedName>
    <definedName name="CLASETA_FPS" localSheetId="17">#REF!</definedName>
    <definedName name="CLASETA_FPS" localSheetId="18">#REF!</definedName>
    <definedName name="CLASETA_FPS" localSheetId="19">#REF!</definedName>
    <definedName name="CLASETA_FPS" localSheetId="4">#REF!</definedName>
    <definedName name="CLASETA_FPS" localSheetId="5">#REF!</definedName>
    <definedName name="CLASETA_FPS" localSheetId="6">#REF!</definedName>
    <definedName name="CLASETA_FPS" localSheetId="7">#REF!</definedName>
    <definedName name="CLASETA_FPS" localSheetId="9">#REF!</definedName>
    <definedName name="CLASETA_FPS" localSheetId="10">#REF!</definedName>
    <definedName name="CLASETA_FPS" localSheetId="11">#REF!</definedName>
    <definedName name="CLASETA_FPS" localSheetId="12">#REF!</definedName>
    <definedName name="CLASETA_FPS" localSheetId="13">#REF!</definedName>
    <definedName name="CLASETA_FPS" localSheetId="14">#REF!</definedName>
    <definedName name="CLASETA_FPS" localSheetId="15">#REF!</definedName>
    <definedName name="CLASETA_FPS" localSheetId="16">#REF!</definedName>
    <definedName name="CLASETA_FPS" localSheetId="21">#REF!</definedName>
    <definedName name="CLASETA_FPS" localSheetId="26">#REF!</definedName>
    <definedName name="CLASETA_FPS">#REF!</definedName>
    <definedName name="CORSI_DI_LAUREA__N._COMPLESSIVO_DI_ANNUALITA__SUPERATE_FINO_ALL_ANNO_ACCADEMICO_1995_96" localSheetId="17">#REF!</definedName>
    <definedName name="CORSI_DI_LAUREA__N._COMPLESSIVO_DI_ANNUALITA__SUPERATE_FINO_ALL_ANNO_ACCADEMICO_1995_96" localSheetId="18">#REF!</definedName>
    <definedName name="CORSI_DI_LAUREA__N._COMPLESSIVO_DI_ANNUALITA__SUPERATE_FINO_ALL_ANNO_ACCADEMICO_1995_96" localSheetId="19">#REF!</definedName>
    <definedName name="CORSI_DI_LAUREA__N._COMPLESSIVO_DI_ANNUALITA__SUPERATE_FINO_ALL_ANNO_ACCADEMICO_1995_96" localSheetId="4">#REF!</definedName>
    <definedName name="CORSI_DI_LAUREA__N._COMPLESSIVO_DI_ANNUALITA__SUPERATE_FINO_ALL_ANNO_ACCADEMICO_1995_96" localSheetId="5">#REF!</definedName>
    <definedName name="CORSI_DI_LAUREA__N._COMPLESSIVO_DI_ANNUALITA__SUPERATE_FINO_ALL_ANNO_ACCADEMICO_1995_96" localSheetId="6">#REF!</definedName>
    <definedName name="CORSI_DI_LAUREA__N._COMPLESSIVO_DI_ANNUALITA__SUPERATE_FINO_ALL_ANNO_ACCADEMICO_1995_96" localSheetId="7">#REF!</definedName>
    <definedName name="CORSI_DI_LAUREA__N._COMPLESSIVO_DI_ANNUALITA__SUPERATE_FINO_ALL_ANNO_ACCADEMICO_1995_96" localSheetId="9">#REF!</definedName>
    <definedName name="CORSI_DI_LAUREA__N._COMPLESSIVO_DI_ANNUALITA__SUPERATE_FINO_ALL_ANNO_ACCADEMICO_1995_96" localSheetId="10">#REF!</definedName>
    <definedName name="CORSI_DI_LAUREA__N._COMPLESSIVO_DI_ANNUALITA__SUPERATE_FINO_ALL_ANNO_ACCADEMICO_1995_96" localSheetId="11">#REF!</definedName>
    <definedName name="CORSI_DI_LAUREA__N._COMPLESSIVO_DI_ANNUALITA__SUPERATE_FINO_ALL_ANNO_ACCADEMICO_1995_96" localSheetId="12">#REF!</definedName>
    <definedName name="CORSI_DI_LAUREA__N._COMPLESSIVO_DI_ANNUALITA__SUPERATE_FINO_ALL_ANNO_ACCADEMICO_1995_96" localSheetId="13">#REF!</definedName>
    <definedName name="CORSI_DI_LAUREA__N._COMPLESSIVO_DI_ANNUALITA__SUPERATE_FINO_ALL_ANNO_ACCADEMICO_1995_96" localSheetId="14">#REF!</definedName>
    <definedName name="CORSI_DI_LAUREA__N._COMPLESSIVO_DI_ANNUALITA__SUPERATE_FINO_ALL_ANNO_ACCADEMICO_1995_96" localSheetId="15">#REF!</definedName>
    <definedName name="CORSI_DI_LAUREA__N._COMPLESSIVO_DI_ANNUALITA__SUPERATE_FINO_ALL_ANNO_ACCADEMICO_1995_96" localSheetId="16">#REF!</definedName>
    <definedName name="CORSI_DI_LAUREA__N._COMPLESSIVO_DI_ANNUALITA__SUPERATE_FINO_ALL_ANNO_ACCADEMICO_1995_96" localSheetId="21">#REF!</definedName>
    <definedName name="CORSI_DI_LAUREA__N._COMPLESSIVO_DI_ANNUALITA__SUPERATE_FINO_ALL_ANNO_ACCADEMICO_1995_96" localSheetId="26">#REF!</definedName>
    <definedName name="CORSI_DI_LAUREA__N._COMPLESSIVO_DI_ANNUALITA__SUPERATE_FINO_ALL_ANNO_ACCADEMICO_1995_96">#REF!</definedName>
    <definedName name="D_ACCOLTE" localSheetId="17">#REF!</definedName>
    <definedName name="D_ACCOLTE" localSheetId="18">#REF!</definedName>
    <definedName name="D_ACCOLTE" localSheetId="19">#REF!</definedName>
    <definedName name="D_ACCOLTE" localSheetId="6">#REF!</definedName>
    <definedName name="D_ACCOLTE" localSheetId="7">#REF!</definedName>
    <definedName name="D_ACCOLTE" localSheetId="9">#REF!</definedName>
    <definedName name="D_ACCOLTE" localSheetId="10">#REF!</definedName>
    <definedName name="D_ACCOLTE" localSheetId="11">#REF!</definedName>
    <definedName name="D_ACCOLTE" localSheetId="12">#REF!</definedName>
    <definedName name="D_ACCOLTE" localSheetId="13">#REF!</definedName>
    <definedName name="D_ACCOLTE" localSheetId="14">#REF!</definedName>
    <definedName name="D_ACCOLTE" localSheetId="21">#REF!</definedName>
    <definedName name="D_ACCOLTE">#REF!</definedName>
    <definedName name="D_PERVENUTE" localSheetId="17">#REF!</definedName>
    <definedName name="D_PERVENUTE" localSheetId="18">#REF!</definedName>
    <definedName name="D_PERVENUTE" localSheetId="19">#REF!</definedName>
    <definedName name="D_PERVENUTE" localSheetId="6">#REF!</definedName>
    <definedName name="D_PERVENUTE" localSheetId="7">#REF!</definedName>
    <definedName name="D_PERVENUTE" localSheetId="9">#REF!</definedName>
    <definedName name="D_PERVENUTE" localSheetId="10">#REF!</definedName>
    <definedName name="D_PERVENUTE" localSheetId="11">#REF!</definedName>
    <definedName name="D_PERVENUTE" localSheetId="12">#REF!</definedName>
    <definedName name="D_PERVENUTE" localSheetId="13">#REF!</definedName>
    <definedName name="D_PERVENUTE" localSheetId="14">#REF!</definedName>
    <definedName name="D_PERVENUTE" localSheetId="21">#REF!</definedName>
    <definedName name="D_PERVENUTE">#REF!</definedName>
    <definedName name="d_PERVENUTE_" localSheetId="17">#REF!</definedName>
    <definedName name="d_PERVENUTE_" localSheetId="18">#REF!</definedName>
    <definedName name="d_PERVENUTE_" localSheetId="19">#REF!</definedName>
    <definedName name="d_PERVENUTE_" localSheetId="6">#REF!</definedName>
    <definedName name="d_PERVENUTE_" localSheetId="7">#REF!</definedName>
    <definedName name="d_PERVENUTE_" localSheetId="9">#REF!</definedName>
    <definedName name="d_PERVENUTE_" localSheetId="10">#REF!</definedName>
    <definedName name="d_PERVENUTE_" localSheetId="11">#REF!</definedName>
    <definedName name="d_PERVENUTE_" localSheetId="12">#REF!</definedName>
    <definedName name="d_PERVENUTE_" localSheetId="13">#REF!</definedName>
    <definedName name="d_PERVENUTE_" localSheetId="14">#REF!</definedName>
    <definedName name="d_PERVENUTE_" localSheetId="21">#REF!</definedName>
    <definedName name="d_PERVENUTE_">#REF!</definedName>
    <definedName name="DOMANDE" localSheetId="17">#REF!</definedName>
    <definedName name="DOMANDE" localSheetId="18">#REF!</definedName>
    <definedName name="DOMANDE" localSheetId="19">#REF!</definedName>
    <definedName name="DOMANDE" localSheetId="4">#REF!</definedName>
    <definedName name="DOMANDE" localSheetId="6">#REF!</definedName>
    <definedName name="DOMANDE" localSheetId="7">#REF!</definedName>
    <definedName name="DOMANDE" localSheetId="9">#REF!</definedName>
    <definedName name="DOMANDE" localSheetId="10">#REF!</definedName>
    <definedName name="DOMANDE" localSheetId="11">#REF!</definedName>
    <definedName name="DOMANDE" localSheetId="12">#REF!</definedName>
    <definedName name="DOMANDE" localSheetId="13">#REF!</definedName>
    <definedName name="DOMANDE" localSheetId="14">#REF!</definedName>
    <definedName name="DOMANDE" localSheetId="21">#REF!</definedName>
    <definedName name="DOMANDE">#REF!</definedName>
    <definedName name="DOMANDE_PER_DATA" localSheetId="17">#REF!</definedName>
    <definedName name="DOMANDE_PER_DATA" localSheetId="18">#REF!</definedName>
    <definedName name="DOMANDE_PER_DATA" localSheetId="19">#REF!</definedName>
    <definedName name="DOMANDE_PER_DATA" localSheetId="6">#REF!</definedName>
    <definedName name="DOMANDE_PER_DATA" localSheetId="7">#REF!</definedName>
    <definedName name="DOMANDE_PER_DATA" localSheetId="9">#REF!</definedName>
    <definedName name="DOMANDE_PER_DATA" localSheetId="10">#REF!</definedName>
    <definedName name="DOMANDE_PER_DATA" localSheetId="11">#REF!</definedName>
    <definedName name="DOMANDE_PER_DATA" localSheetId="12">#REF!</definedName>
    <definedName name="DOMANDE_PER_DATA" localSheetId="13">#REF!</definedName>
    <definedName name="DOMANDE_PER_DATA" localSheetId="14">#REF!</definedName>
    <definedName name="DOMANDE_PER_DATA" localSheetId="21">#REF!</definedName>
    <definedName name="DOMANDE_PER_DATA">#REF!</definedName>
    <definedName name="DOMANDE_PER_DATA_" localSheetId="17">#REF!</definedName>
    <definedName name="DOMANDE_PER_DATA_" localSheetId="18">#REF!</definedName>
    <definedName name="DOMANDE_PER_DATA_" localSheetId="19">#REF!</definedName>
    <definedName name="DOMANDE_PER_DATA_" localSheetId="6">#REF!</definedName>
    <definedName name="DOMANDE_PER_DATA_" localSheetId="7">#REF!</definedName>
    <definedName name="DOMANDE_PER_DATA_" localSheetId="9">#REF!</definedName>
    <definedName name="DOMANDE_PER_DATA_" localSheetId="10">#REF!</definedName>
    <definedName name="DOMANDE_PER_DATA_" localSheetId="11">#REF!</definedName>
    <definedName name="DOMANDE_PER_DATA_" localSheetId="12">#REF!</definedName>
    <definedName name="DOMANDE_PER_DATA_" localSheetId="13">#REF!</definedName>
    <definedName name="DOMANDE_PER_DATA_" localSheetId="14">#REF!</definedName>
    <definedName name="DOMANDE_PER_DATA_" localSheetId="21">#REF!</definedName>
    <definedName name="DOMANDE_PER_DATA_">#REF!</definedName>
    <definedName name="NEW" localSheetId="17">#REF!</definedName>
    <definedName name="NEW" localSheetId="18">#REF!</definedName>
    <definedName name="NEW" localSheetId="19">#REF!</definedName>
    <definedName name="NEW" localSheetId="4">#REF!</definedName>
    <definedName name="NEW" localSheetId="6">#REF!</definedName>
    <definedName name="NEW" localSheetId="7">#REF!</definedName>
    <definedName name="NEW" localSheetId="9">#REF!</definedName>
    <definedName name="NEW" localSheetId="10">#REF!</definedName>
    <definedName name="NEW" localSheetId="11">#REF!</definedName>
    <definedName name="NEW" localSheetId="12">#REF!</definedName>
    <definedName name="NEW" localSheetId="13">#REF!</definedName>
    <definedName name="NEW" localSheetId="14">#REF!</definedName>
    <definedName name="NEW" localSheetId="15">#REF!</definedName>
    <definedName name="NEW" localSheetId="16">#REF!</definedName>
    <definedName name="NEW" localSheetId="21">#REF!</definedName>
    <definedName name="NEW">#REF!</definedName>
    <definedName name="PAG_MESE" localSheetId="17">#REF!</definedName>
    <definedName name="PAG_MESE" localSheetId="18">#REF!</definedName>
    <definedName name="PAG_MESE" localSheetId="19">#REF!</definedName>
    <definedName name="PAG_MESE" localSheetId="6">#REF!</definedName>
    <definedName name="PAG_MESE" localSheetId="7">#REF!</definedName>
    <definedName name="PAG_MESE" localSheetId="9">#REF!</definedName>
    <definedName name="PAG_MESE" localSheetId="10">#REF!</definedName>
    <definedName name="PAG_MESE" localSheetId="11">#REF!</definedName>
    <definedName name="PAG_MESE" localSheetId="12">#REF!</definedName>
    <definedName name="PAG_MESE" localSheetId="13">#REF!</definedName>
    <definedName name="PAG_MESE" localSheetId="14">#REF!</definedName>
    <definedName name="PAG_MESE" localSheetId="21">#REF!</definedName>
    <definedName name="PAG_MESE">#REF!</definedName>
    <definedName name="PIPPO" localSheetId="17">#REF!</definedName>
    <definedName name="PIPPO" localSheetId="18">#REF!</definedName>
    <definedName name="PIPPO" localSheetId="19">#REF!</definedName>
    <definedName name="PIPPO" localSheetId="4">#REF!</definedName>
    <definedName name="PIPPO" localSheetId="6">#REF!</definedName>
    <definedName name="PIPPO" localSheetId="7">#REF!</definedName>
    <definedName name="PIPPO" localSheetId="9">#REF!</definedName>
    <definedName name="PIPPO" localSheetId="10">#REF!</definedName>
    <definedName name="PIPPO" localSheetId="11">#REF!</definedName>
    <definedName name="PIPPO" localSheetId="12">#REF!</definedName>
    <definedName name="PIPPO" localSheetId="13">#REF!</definedName>
    <definedName name="PIPPO" localSheetId="14">#REF!</definedName>
    <definedName name="PIPPO" localSheetId="15">#REF!</definedName>
    <definedName name="PIPPO" localSheetId="16">#REF!</definedName>
    <definedName name="PIPPO" localSheetId="21">#REF!</definedName>
    <definedName name="PIPPO">#REF!</definedName>
    <definedName name="RDC_REI" localSheetId="17">#REF!</definedName>
    <definedName name="RDC_REI" localSheetId="18">#REF!</definedName>
    <definedName name="RDC_REI" localSheetId="19">#REF!</definedName>
    <definedName name="RDC_REI" localSheetId="6">#REF!</definedName>
    <definedName name="RDC_REI" localSheetId="7">#REF!</definedName>
    <definedName name="RDC_REI" localSheetId="9">#REF!</definedName>
    <definedName name="RDC_REI" localSheetId="10">#REF!</definedName>
    <definedName name="RDC_REI" localSheetId="11">#REF!</definedName>
    <definedName name="RDC_REI" localSheetId="12">#REF!</definedName>
    <definedName name="RDC_REI" localSheetId="13">#REF!</definedName>
    <definedName name="RDC_REI" localSheetId="14">#REF!</definedName>
    <definedName name="RDC_REI" localSheetId="21">#REF!</definedName>
    <definedName name="RDC_REI">#REF!</definedName>
    <definedName name="SCHEDE" localSheetId="6">#REF!</definedName>
    <definedName name="SCHEDE" localSheetId="7">#REF!</definedName>
    <definedName name="SCHEDE" localSheetId="21">#REF!</definedName>
    <definedName name="SCHEDE">#REF!</definedName>
    <definedName name="SEXISTAT1" localSheetId="17">[1]Sesso!#REF!</definedName>
    <definedName name="SEXISTAT1" localSheetId="18">[1]Sesso!#REF!</definedName>
    <definedName name="SEXISTAT1" localSheetId="19">[1]Sesso!#REF!</definedName>
    <definedName name="SEXISTAT1" localSheetId="4">[1]Sesso!#REF!</definedName>
    <definedName name="SEXISTAT1" localSheetId="5">[1]Sesso!#REF!</definedName>
    <definedName name="SEXISTAT1" localSheetId="6">[1]Sesso!#REF!</definedName>
    <definedName name="SEXISTAT1" localSheetId="7">[1]Sesso!#REF!</definedName>
    <definedName name="SEXISTAT1" localSheetId="9">[1]Sesso!#REF!</definedName>
    <definedName name="SEXISTAT1" localSheetId="10">[1]Sesso!#REF!</definedName>
    <definedName name="SEXISTAT1" localSheetId="11">[1]Sesso!#REF!</definedName>
    <definedName name="SEXISTAT1" localSheetId="12">[1]Sesso!#REF!</definedName>
    <definedName name="SEXISTAT1" localSheetId="13">[1]Sesso!#REF!</definedName>
    <definedName name="SEXISTAT1" localSheetId="14">[1]Sesso!#REF!</definedName>
    <definedName name="SEXISTAT1" localSheetId="15">[1]Sesso!#REF!</definedName>
    <definedName name="SEXISTAT1" localSheetId="16">[1]Sesso!#REF!</definedName>
    <definedName name="SEXISTAT1" localSheetId="21">[1]Sesso!#REF!</definedName>
    <definedName name="SEXISTAT1" localSheetId="26">[1]Sesso!#REF!</definedName>
    <definedName name="SEXISTAT1">[1]Sesso!#REF!</definedName>
    <definedName name="STATCIV2" localSheetId="17">'[1]Stato civile'!#REF!</definedName>
    <definedName name="STATCIV2" localSheetId="18">'[1]Stato civile'!#REF!</definedName>
    <definedName name="STATCIV2" localSheetId="19">'[1]Stato civile'!#REF!</definedName>
    <definedName name="STATCIV2" localSheetId="4">'[1]Stato civile'!#REF!</definedName>
    <definedName name="STATCIV2" localSheetId="5">'[1]Stato civile'!#REF!</definedName>
    <definedName name="STATCIV2" localSheetId="6">'[1]Stato civile'!#REF!</definedName>
    <definedName name="STATCIV2" localSheetId="7">'[1]Stato civile'!#REF!</definedName>
    <definedName name="STATCIV2" localSheetId="9">'[1]Stato civile'!#REF!</definedName>
    <definedName name="STATCIV2" localSheetId="10">'[1]Stato civile'!#REF!</definedName>
    <definedName name="STATCIV2" localSheetId="11">'[1]Stato civile'!#REF!</definedName>
    <definedName name="STATCIV2" localSheetId="12">'[1]Stato civile'!#REF!</definedName>
    <definedName name="STATCIV2" localSheetId="13">'[1]Stato civile'!#REF!</definedName>
    <definedName name="STATCIV2" localSheetId="14">'[1]Stato civile'!#REF!</definedName>
    <definedName name="STATCIV2" localSheetId="15">'[1]Stato civile'!#REF!</definedName>
    <definedName name="STATCIV2" localSheetId="16">'[1]Stato civile'!#REF!</definedName>
    <definedName name="STATCIV2" localSheetId="21">'[1]Stato civile'!#REF!</definedName>
    <definedName name="STATCIV2" localSheetId="26">'[1]Stato civile'!#REF!</definedName>
    <definedName name="STATCIV2">'[1]Stato civile'!#REF!</definedName>
    <definedName name="SUM_REI_DECGEN2019" localSheetId="17">#REF!</definedName>
    <definedName name="SUM_REI_DECGEN2019" localSheetId="18">#REF!</definedName>
    <definedName name="SUM_REI_DECGEN2019" localSheetId="19">#REF!</definedName>
    <definedName name="SUM_REI_DECGEN2019" localSheetId="6">#REF!</definedName>
    <definedName name="SUM_REI_DECGEN2019" localSheetId="7">#REF!</definedName>
    <definedName name="SUM_REI_DECGEN2019" localSheetId="9">#REF!</definedName>
    <definedName name="SUM_REI_DECGEN2019" localSheetId="10">#REF!</definedName>
    <definedName name="SUM_REI_DECGEN2019" localSheetId="11">#REF!</definedName>
    <definedName name="SUM_REI_DECGEN2019" localSheetId="12">#REF!</definedName>
    <definedName name="SUM_REI_DECGEN2019" localSheetId="13">#REF!</definedName>
    <definedName name="SUM_REI_DECGEN2019" localSheetId="14">#REF!</definedName>
    <definedName name="SUM_REI_DECGEN2019" localSheetId="21">#REF!</definedName>
    <definedName name="SUM_REI_DECGEN2019">#REF!</definedName>
    <definedName name="SUM_REI_DECLUGLIO" localSheetId="17">#REF!</definedName>
    <definedName name="SUM_REI_DECLUGLIO" localSheetId="18">#REF!</definedName>
    <definedName name="SUM_REI_DECLUGLIO" localSheetId="19">#REF!</definedName>
    <definedName name="SUM_REI_DECLUGLIO" localSheetId="4">#REF!</definedName>
    <definedName name="SUM_REI_DECLUGLIO" localSheetId="5">#REF!</definedName>
    <definedName name="SUM_REI_DECLUGLIO" localSheetId="6">#REF!</definedName>
    <definedName name="SUM_REI_DECLUGLIO" localSheetId="7">#REF!</definedName>
    <definedName name="SUM_REI_DECLUGLIO" localSheetId="9">#REF!</definedName>
    <definedName name="SUM_REI_DECLUGLIO" localSheetId="10">#REF!</definedName>
    <definedName name="SUM_REI_DECLUGLIO" localSheetId="11">#REF!</definedName>
    <definedName name="SUM_REI_DECLUGLIO" localSheetId="12">#REF!</definedName>
    <definedName name="SUM_REI_DECLUGLIO" localSheetId="13">#REF!</definedName>
    <definedName name="SUM_REI_DECLUGLIO" localSheetId="14">#REF!</definedName>
    <definedName name="SUM_REI_DECLUGLIO" localSheetId="15">#REF!</definedName>
    <definedName name="SUM_REI_DECLUGLIO" localSheetId="16">#REF!</definedName>
    <definedName name="SUM_REI_DECLUGLIO" localSheetId="21">#REF!</definedName>
    <definedName name="SUM_REI_DECLUGLIO" localSheetId="26">#REF!</definedName>
    <definedName name="SUM_REI_DECLUGLIO">#REF!</definedName>
    <definedName name="SUM_REI_ETA_26032018" localSheetId="17">#REF!</definedName>
    <definedName name="SUM_REI_ETA_26032018" localSheetId="18">#REF!</definedName>
    <definedName name="SUM_REI_ETA_26032018" localSheetId="19">#REF!</definedName>
    <definedName name="SUM_REI_ETA_26032018" localSheetId="4">#REF!</definedName>
    <definedName name="SUM_REI_ETA_26032018" localSheetId="5">#REF!</definedName>
    <definedName name="SUM_REI_ETA_26032018" localSheetId="6">#REF!</definedName>
    <definedName name="SUM_REI_ETA_26032018" localSheetId="7">#REF!</definedName>
    <definedName name="SUM_REI_ETA_26032018" localSheetId="9">#REF!</definedName>
    <definedName name="SUM_REI_ETA_26032018" localSheetId="10">#REF!</definedName>
    <definedName name="SUM_REI_ETA_26032018" localSheetId="11">#REF!</definedName>
    <definedName name="SUM_REI_ETA_26032018" localSheetId="12">#REF!</definedName>
    <definedName name="SUM_REI_ETA_26032018" localSheetId="13">#REF!</definedName>
    <definedName name="SUM_REI_ETA_26032018" localSheetId="14">#REF!</definedName>
    <definedName name="SUM_REI_ETA_26032018" localSheetId="15">#REF!</definedName>
    <definedName name="SUM_REI_ETA_26032018" localSheetId="16">#REF!</definedName>
    <definedName name="SUM_REI_ETA_26032018" localSheetId="21">#REF!</definedName>
    <definedName name="SUM_REI_ETA_26032018" localSheetId="26">#REF!</definedName>
    <definedName name="SUM_REI_ETA_26032018">#REF!</definedName>
    <definedName name="SUM_REI_GEN2018GIU2019" localSheetId="17">#REF!</definedName>
    <definedName name="SUM_REI_GEN2018GIU2019" localSheetId="18">#REF!</definedName>
    <definedName name="SUM_REI_GEN2018GIU2019" localSheetId="19">#REF!</definedName>
    <definedName name="SUM_REI_GEN2018GIU2019" localSheetId="6">#REF!</definedName>
    <definedName name="SUM_REI_GEN2018GIU2019" localSheetId="7">#REF!</definedName>
    <definedName name="SUM_REI_GEN2018GIU2019" localSheetId="9">#REF!</definedName>
    <definedName name="SUM_REI_GEN2018GIU2019" localSheetId="10">#REF!</definedName>
    <definedName name="SUM_REI_GEN2018GIU2019" localSheetId="11">#REF!</definedName>
    <definedName name="SUM_REI_GEN2018GIU2019" localSheetId="12">#REF!</definedName>
    <definedName name="SUM_REI_GEN2018GIU2019" localSheetId="13">#REF!</definedName>
    <definedName name="SUM_REI_GEN2018GIU2019" localSheetId="14">#REF!</definedName>
    <definedName name="SUM_REI_GEN2018GIU2019" localSheetId="21">#REF!</definedName>
    <definedName name="SUM_REI_GEN2018GIU2019">#REF!</definedName>
    <definedName name="SUM_REI_GEN2018MAR2019" localSheetId="17">#REF!</definedName>
    <definedName name="SUM_REI_GEN2018MAR2019" localSheetId="18">#REF!</definedName>
    <definedName name="SUM_REI_GEN2018MAR2019" localSheetId="19">#REF!</definedName>
    <definedName name="SUM_REI_GEN2018MAR2019" localSheetId="6">#REF!</definedName>
    <definedName name="SUM_REI_GEN2018MAR2019" localSheetId="7">#REF!</definedName>
    <definedName name="SUM_REI_GEN2018MAR2019" localSheetId="9">#REF!</definedName>
    <definedName name="SUM_REI_GEN2018MAR2019" localSheetId="10">#REF!</definedName>
    <definedName name="SUM_REI_GEN2018MAR2019" localSheetId="11">#REF!</definedName>
    <definedName name="SUM_REI_GEN2018MAR2019" localSheetId="12">#REF!</definedName>
    <definedName name="SUM_REI_GEN2018MAR2019" localSheetId="13">#REF!</definedName>
    <definedName name="SUM_REI_GEN2018MAR2019" localSheetId="14">#REF!</definedName>
    <definedName name="SUM_REI_GEN2018MAR2019" localSheetId="21">#REF!</definedName>
    <definedName name="SUM_REI_GEN2018MAR2019">#REF!</definedName>
    <definedName name="SUM_REI_GENDIC2018" localSheetId="17">#REF!</definedName>
    <definedName name="SUM_REI_GENDIC2018" localSheetId="18">#REF!</definedName>
    <definedName name="SUM_REI_GENDIC2018" localSheetId="19">#REF!</definedName>
    <definedName name="SUM_REI_GENDIC2018" localSheetId="4">#REF!</definedName>
    <definedName name="SUM_REI_GENDIC2018" localSheetId="5">#REF!</definedName>
    <definedName name="SUM_REI_GENDIC2018" localSheetId="6">#REF!</definedName>
    <definedName name="SUM_REI_GENDIC2018" localSheetId="7">#REF!</definedName>
    <definedName name="SUM_REI_GENDIC2018" localSheetId="9">#REF!</definedName>
    <definedName name="SUM_REI_GENDIC2018" localSheetId="10">#REF!</definedName>
    <definedName name="SUM_REI_GENDIC2018" localSheetId="11">#REF!</definedName>
    <definedName name="SUM_REI_GENDIC2018" localSheetId="12">#REF!</definedName>
    <definedName name="SUM_REI_GENDIC2018" localSheetId="13">#REF!</definedName>
    <definedName name="SUM_REI_GENDIC2018" localSheetId="14">#REF!</definedName>
    <definedName name="SUM_REI_GENDIC2018" localSheetId="15">#REF!</definedName>
    <definedName name="SUM_REI_GENDIC2018" localSheetId="16">#REF!</definedName>
    <definedName name="SUM_REI_GENDIC2018" localSheetId="21">#REF!</definedName>
    <definedName name="SUM_REI_GENDIC2018" localSheetId="26">#REF!</definedName>
    <definedName name="SUM_REI_GENDIC2018">#REF!</definedName>
    <definedName name="SUM_REI_GENGIU2018" localSheetId="17">#REF!</definedName>
    <definedName name="SUM_REI_GENGIU2018" localSheetId="18">#REF!</definedName>
    <definedName name="SUM_REI_GENGIU2018" localSheetId="19">#REF!</definedName>
    <definedName name="SUM_REI_GENGIU2018" localSheetId="4">#REF!</definedName>
    <definedName name="SUM_REI_GENGIU2018" localSheetId="5">#REF!</definedName>
    <definedName name="SUM_REI_GENGIU2018" localSheetId="6">#REF!</definedName>
    <definedName name="SUM_REI_GENGIU2018" localSheetId="7">#REF!</definedName>
    <definedName name="SUM_REI_GENGIU2018" localSheetId="9">#REF!</definedName>
    <definedName name="SUM_REI_GENGIU2018" localSheetId="10">#REF!</definedName>
    <definedName name="SUM_REI_GENGIU2018" localSheetId="11">#REF!</definedName>
    <definedName name="SUM_REI_GENGIU2018" localSheetId="12">#REF!</definedName>
    <definedName name="SUM_REI_GENGIU2018" localSheetId="13">#REF!</definedName>
    <definedName name="SUM_REI_GENGIU2018" localSheetId="14">#REF!</definedName>
    <definedName name="SUM_REI_GENGIU2018" localSheetId="15">#REF!</definedName>
    <definedName name="SUM_REI_GENGIU2018" localSheetId="16">#REF!</definedName>
    <definedName name="SUM_REI_GENGIU2018" localSheetId="21">#REF!</definedName>
    <definedName name="SUM_REI_GENGIU2018" localSheetId="26">#REF!</definedName>
    <definedName name="SUM_REI_GENGIU2018">#REF!</definedName>
    <definedName name="SUM_REI_GENMAR2019" localSheetId="17">#REF!</definedName>
    <definedName name="SUM_REI_GENMAR2019" localSheetId="18">#REF!</definedName>
    <definedName name="SUM_REI_GENMAR2019" localSheetId="19">#REF!</definedName>
    <definedName name="SUM_REI_GENMAR2019" localSheetId="4">#REF!</definedName>
    <definedName name="SUM_REI_GENMAR2019" localSheetId="5">#REF!</definedName>
    <definedName name="SUM_REI_GENMAR2019" localSheetId="6">#REF!</definedName>
    <definedName name="SUM_REI_GENMAR2019" localSheetId="7">#REF!</definedName>
    <definedName name="SUM_REI_GENMAR2019" localSheetId="9">#REF!</definedName>
    <definedName name="SUM_REI_GENMAR2019" localSheetId="10">#REF!</definedName>
    <definedName name="SUM_REI_GENMAR2019" localSheetId="11">#REF!</definedName>
    <definedName name="SUM_REI_GENMAR2019" localSheetId="12">#REF!</definedName>
    <definedName name="SUM_REI_GENMAR2019" localSheetId="13">#REF!</definedName>
    <definedName name="SUM_REI_GENMAR2019" localSheetId="14">#REF!</definedName>
    <definedName name="SUM_REI_GENMAR2019" localSheetId="15">#REF!</definedName>
    <definedName name="SUM_REI_GENMAR2019" localSheetId="16">#REF!</definedName>
    <definedName name="SUM_REI_GENMAR2019" localSheetId="21">#REF!</definedName>
    <definedName name="SUM_REI_GENMAR2019" localSheetId="26">#REF!</definedName>
    <definedName name="SUM_REI_GENMAR2019">#REF!</definedName>
    <definedName name="SUM_REI_GENSET2018" localSheetId="17">#REF!</definedName>
    <definedName name="SUM_REI_GENSET2018" localSheetId="18">#REF!</definedName>
    <definedName name="SUM_REI_GENSET2018" localSheetId="19">#REF!</definedName>
    <definedName name="SUM_REI_GENSET2018" localSheetId="4">#REF!</definedName>
    <definedName name="SUM_REI_GENSET2018" localSheetId="5">#REF!</definedName>
    <definedName name="SUM_REI_GENSET2018" localSheetId="6">#REF!</definedName>
    <definedName name="SUM_REI_GENSET2018" localSheetId="7">#REF!</definedName>
    <definedName name="SUM_REI_GENSET2018" localSheetId="9">#REF!</definedName>
    <definedName name="SUM_REI_GENSET2018" localSheetId="10">#REF!</definedName>
    <definedName name="SUM_REI_GENSET2018" localSheetId="11">#REF!</definedName>
    <definedName name="SUM_REI_GENSET2018" localSheetId="12">#REF!</definedName>
    <definedName name="SUM_REI_GENSET2018" localSheetId="13">#REF!</definedName>
    <definedName name="SUM_REI_GENSET2018" localSheetId="14">#REF!</definedName>
    <definedName name="SUM_REI_GENSET2018" localSheetId="15">#REF!</definedName>
    <definedName name="SUM_REI_GENSET2018" localSheetId="16">#REF!</definedName>
    <definedName name="SUM_REI_GENSET2018" localSheetId="21">#REF!</definedName>
    <definedName name="SUM_REI_GENSET2018" localSheetId="26">#REF!</definedName>
    <definedName name="SUM_REI_GENSET2018">#REF!</definedName>
    <definedName name="SUM_REI_IIITRIM2018" localSheetId="17">#REF!</definedName>
    <definedName name="SUM_REI_IIITRIM2018" localSheetId="18">#REF!</definedName>
    <definedName name="SUM_REI_IIITRIM2018" localSheetId="19">#REF!</definedName>
    <definedName name="SUM_REI_IIITRIM2018" localSheetId="4">#REF!</definedName>
    <definedName name="SUM_REI_IIITRIM2018" localSheetId="5">#REF!</definedName>
    <definedName name="SUM_REI_IIITRIM2018" localSheetId="6">#REF!</definedName>
    <definedName name="SUM_REI_IIITRIM2018" localSheetId="7">#REF!</definedName>
    <definedName name="SUM_REI_IIITRIM2018" localSheetId="9">#REF!</definedName>
    <definedName name="SUM_REI_IIITRIM2018" localSheetId="10">#REF!</definedName>
    <definedName name="SUM_REI_IIITRIM2018" localSheetId="11">#REF!</definedName>
    <definedName name="SUM_REI_IIITRIM2018" localSheetId="12">#REF!</definedName>
    <definedName name="SUM_REI_IIITRIM2018" localSheetId="13">#REF!</definedName>
    <definedName name="SUM_REI_IIITRIM2018" localSheetId="14">#REF!</definedName>
    <definedName name="SUM_REI_IIITRIM2018" localSheetId="15">#REF!</definedName>
    <definedName name="SUM_REI_IIITRIM2018" localSheetId="16">#REF!</definedName>
    <definedName name="SUM_REI_IIITRIM2018" localSheetId="21">#REF!</definedName>
    <definedName name="SUM_REI_IIITRIM2018" localSheetId="26">#REF!</definedName>
    <definedName name="SUM_REI_IIITRIM2018">#REF!</definedName>
    <definedName name="SUM_REI_IITRIM2018" localSheetId="17">#REF!</definedName>
    <definedName name="SUM_REI_IITRIM2018" localSheetId="18">#REF!</definedName>
    <definedName name="SUM_REI_IITRIM2018" localSheetId="19">#REF!</definedName>
    <definedName name="SUM_REI_IITRIM2018" localSheetId="4">#REF!</definedName>
    <definedName name="SUM_REI_IITRIM2018" localSheetId="5">#REF!</definedName>
    <definedName name="SUM_REI_IITRIM2018" localSheetId="6">#REF!</definedName>
    <definedName name="SUM_REI_IITRIM2018" localSheetId="7">#REF!</definedName>
    <definedName name="SUM_REI_IITRIM2018" localSheetId="9">#REF!</definedName>
    <definedName name="SUM_REI_IITRIM2018" localSheetId="10">#REF!</definedName>
    <definedName name="SUM_REI_IITRIM2018" localSheetId="11">#REF!</definedName>
    <definedName name="SUM_REI_IITRIM2018" localSheetId="12">#REF!</definedName>
    <definedName name="SUM_REI_IITRIM2018" localSheetId="13">#REF!</definedName>
    <definedName name="SUM_REI_IITRIM2018" localSheetId="14">#REF!</definedName>
    <definedName name="SUM_REI_IITRIM2018" localSheetId="15">#REF!</definedName>
    <definedName name="SUM_REI_IITRIM2018" localSheetId="16">#REF!</definedName>
    <definedName name="SUM_REI_IITRIM2018" localSheetId="21">#REF!</definedName>
    <definedName name="SUM_REI_IITRIM2018" localSheetId="26">#REF!</definedName>
    <definedName name="SUM_REI_IITRIM2018">#REF!</definedName>
    <definedName name="SUM_REI_IITRIM2019" localSheetId="17">#REF!</definedName>
    <definedName name="SUM_REI_IITRIM2019" localSheetId="18">#REF!</definedName>
    <definedName name="SUM_REI_IITRIM2019" localSheetId="19">#REF!</definedName>
    <definedName name="SUM_REI_IITRIM2019" localSheetId="6">#REF!</definedName>
    <definedName name="SUM_REI_IITRIM2019" localSheetId="7">#REF!</definedName>
    <definedName name="SUM_REI_IITRIM2019" localSheetId="9">#REF!</definedName>
    <definedName name="SUM_REI_IITRIM2019" localSheetId="10">#REF!</definedName>
    <definedName name="SUM_REI_IITRIM2019" localSheetId="11">#REF!</definedName>
    <definedName name="SUM_REI_IITRIM2019" localSheetId="12">#REF!</definedName>
    <definedName name="SUM_REI_IITRIM2019" localSheetId="13">#REF!</definedName>
    <definedName name="SUM_REI_IITRIM2019" localSheetId="14">#REF!</definedName>
    <definedName name="SUM_REI_IITRIM2019" localSheetId="21">#REF!</definedName>
    <definedName name="SUM_REI_IITRIM2019">#REF!</definedName>
    <definedName name="SUM_REI_ISEM2018" localSheetId="17">#REF!</definedName>
    <definedName name="SUM_REI_ISEM2018" localSheetId="18">#REF!</definedName>
    <definedName name="SUM_REI_ISEM2018" localSheetId="19">#REF!</definedName>
    <definedName name="SUM_REI_ISEM2018" localSheetId="4">#REF!</definedName>
    <definedName name="SUM_REI_ISEM2018" localSheetId="5">#REF!</definedName>
    <definedName name="SUM_REI_ISEM2018" localSheetId="6">#REF!</definedName>
    <definedName name="SUM_REI_ISEM2018" localSheetId="7">#REF!</definedName>
    <definedName name="SUM_REI_ISEM2018" localSheetId="9">#REF!</definedName>
    <definedName name="SUM_REI_ISEM2018" localSheetId="10">#REF!</definedName>
    <definedName name="SUM_REI_ISEM2018" localSheetId="11">#REF!</definedName>
    <definedName name="SUM_REI_ISEM2018" localSheetId="12">#REF!</definedName>
    <definedName name="SUM_REI_ISEM2018" localSheetId="13">#REF!</definedName>
    <definedName name="SUM_REI_ISEM2018" localSheetId="14">#REF!</definedName>
    <definedName name="SUM_REI_ISEM2018" localSheetId="15">#REF!</definedName>
    <definedName name="SUM_REI_ISEM2018" localSheetId="16">#REF!</definedName>
    <definedName name="SUM_REI_ISEM2018" localSheetId="21">#REF!</definedName>
    <definedName name="SUM_REI_ISEM2018" localSheetId="26">#REF!</definedName>
    <definedName name="SUM_REI_ISEM2018">#REF!</definedName>
    <definedName name="SUM_REI_ITRIM2018" localSheetId="17">#REF!</definedName>
    <definedName name="SUM_REI_ITRIM2018" localSheetId="18">#REF!</definedName>
    <definedName name="SUM_REI_ITRIM2018" localSheetId="19">#REF!</definedName>
    <definedName name="SUM_REI_ITRIM2018" localSheetId="6">#REF!</definedName>
    <definedName name="SUM_REI_ITRIM2018" localSheetId="7">#REF!</definedName>
    <definedName name="SUM_REI_ITRIM2018" localSheetId="9">#REF!</definedName>
    <definedName name="SUM_REI_ITRIM2018" localSheetId="10">#REF!</definedName>
    <definedName name="SUM_REI_ITRIM2018" localSheetId="11">#REF!</definedName>
    <definedName name="SUM_REI_ITRIM2018" localSheetId="12">#REF!</definedName>
    <definedName name="SUM_REI_ITRIM2018" localSheetId="13">#REF!</definedName>
    <definedName name="SUM_REI_ITRIM2018" localSheetId="14">#REF!</definedName>
    <definedName name="SUM_REI_ITRIM2018" localSheetId="21">#REF!</definedName>
    <definedName name="SUM_REI_ITRIM2018">#REF!</definedName>
    <definedName name="SUM_REI_ITRIM2018_OLD" localSheetId="17">#REF!</definedName>
    <definedName name="SUM_REI_ITRIM2018_OLD" localSheetId="18">#REF!</definedName>
    <definedName name="SUM_REI_ITRIM2018_OLD" localSheetId="19">#REF!</definedName>
    <definedName name="SUM_REI_ITRIM2018_OLD" localSheetId="4">#REF!</definedName>
    <definedName name="SUM_REI_ITRIM2018_OLD" localSheetId="6">#REF!</definedName>
    <definedName name="SUM_REI_ITRIM2018_OLD" localSheetId="7">#REF!</definedName>
    <definedName name="SUM_REI_ITRIM2018_OLD" localSheetId="9">#REF!</definedName>
    <definedName name="SUM_REI_ITRIM2018_OLD" localSheetId="10">#REF!</definedName>
    <definedName name="SUM_REI_ITRIM2018_OLD" localSheetId="11">#REF!</definedName>
    <definedName name="SUM_REI_ITRIM2018_OLD" localSheetId="12">#REF!</definedName>
    <definedName name="SUM_REI_ITRIM2018_OLD" localSheetId="13">#REF!</definedName>
    <definedName name="SUM_REI_ITRIM2018_OLD" localSheetId="14">#REF!</definedName>
    <definedName name="SUM_REI_ITRIM2018_OLD" localSheetId="15">#REF!</definedName>
    <definedName name="SUM_REI_ITRIM2018_OLD" localSheetId="16">#REF!</definedName>
    <definedName name="SUM_REI_ITRIM2018_OLD" localSheetId="21">#REF!</definedName>
    <definedName name="SUM_REI_ITRIM2018_OLD">#REF!</definedName>
    <definedName name="SUM_REI_ITRIM2019" localSheetId="17">#REF!</definedName>
    <definedName name="SUM_REI_ITRIM2019" localSheetId="18">#REF!</definedName>
    <definedName name="SUM_REI_ITRIM2019" localSheetId="19">#REF!</definedName>
    <definedName name="SUM_REI_ITRIM2019" localSheetId="6">#REF!</definedName>
    <definedName name="SUM_REI_ITRIM2019" localSheetId="7">#REF!</definedName>
    <definedName name="SUM_REI_ITRIM2019" localSheetId="9">#REF!</definedName>
    <definedName name="SUM_REI_ITRIM2019" localSheetId="10">#REF!</definedName>
    <definedName name="SUM_REI_ITRIM2019" localSheetId="11">#REF!</definedName>
    <definedName name="SUM_REI_ITRIM2019" localSheetId="12">#REF!</definedName>
    <definedName name="SUM_REI_ITRIM2019" localSheetId="13">#REF!</definedName>
    <definedName name="SUM_REI_ITRIM2019" localSheetId="14">#REF!</definedName>
    <definedName name="SUM_REI_ITRIM2019" localSheetId="21">#REF!</definedName>
    <definedName name="SUM_REI_ITRIM2019">#REF!</definedName>
    <definedName name="SUM_REI_IVTRIM2018" localSheetId="17">#REF!</definedName>
    <definedName name="SUM_REI_IVTRIM2018" localSheetId="18">#REF!</definedName>
    <definedName name="SUM_REI_IVTRIM2018" localSheetId="19">#REF!</definedName>
    <definedName name="SUM_REI_IVTRIM2018" localSheetId="4">#REF!</definedName>
    <definedName name="SUM_REI_IVTRIM2018" localSheetId="5">#REF!</definedName>
    <definedName name="SUM_REI_IVTRIM2018" localSheetId="6">#REF!</definedName>
    <definedName name="SUM_REI_IVTRIM2018" localSheetId="7">#REF!</definedName>
    <definedName name="SUM_REI_IVTRIM2018" localSheetId="9">#REF!</definedName>
    <definedName name="SUM_REI_IVTRIM2018" localSheetId="10">#REF!</definedName>
    <definedName name="SUM_REI_IVTRIM2018" localSheetId="11">#REF!</definedName>
    <definedName name="SUM_REI_IVTRIM2018" localSheetId="12">#REF!</definedName>
    <definedName name="SUM_REI_IVTRIM2018" localSheetId="13">#REF!</definedName>
    <definedName name="SUM_REI_IVTRIM2018" localSheetId="14">#REF!</definedName>
    <definedName name="SUM_REI_IVTRIM2018" localSheetId="15">#REF!</definedName>
    <definedName name="SUM_REI_IVTRIM2018" localSheetId="16">#REF!</definedName>
    <definedName name="SUM_REI_IVTRIM2018" localSheetId="21">#REF!</definedName>
    <definedName name="SUM_REI_IVTRIM2018" localSheetId="26">#REF!</definedName>
    <definedName name="SUM_REI_IVTRIM2018">#REF!</definedName>
    <definedName name="SUM_REI_LUGDIC2018" localSheetId="17">#REF!</definedName>
    <definedName name="SUM_REI_LUGDIC2018" localSheetId="18">#REF!</definedName>
    <definedName name="SUM_REI_LUGDIC2018" localSheetId="19">#REF!</definedName>
    <definedName name="SUM_REI_LUGDIC2018" localSheetId="4">#REF!</definedName>
    <definedName name="SUM_REI_LUGDIC2018" localSheetId="5">#REF!</definedName>
    <definedName name="SUM_REI_LUGDIC2018" localSheetId="6">#REF!</definedName>
    <definedName name="SUM_REI_LUGDIC2018" localSheetId="7">#REF!</definedName>
    <definedName name="SUM_REI_LUGDIC2018" localSheetId="9">#REF!</definedName>
    <definedName name="SUM_REI_LUGDIC2018" localSheetId="10">#REF!</definedName>
    <definedName name="SUM_REI_LUGDIC2018" localSheetId="11">#REF!</definedName>
    <definedName name="SUM_REI_LUGDIC2018" localSheetId="12">#REF!</definedName>
    <definedName name="SUM_REI_LUGDIC2018" localSheetId="13">#REF!</definedName>
    <definedName name="SUM_REI_LUGDIC2018" localSheetId="14">#REF!</definedName>
    <definedName name="SUM_REI_LUGDIC2018" localSheetId="15">#REF!</definedName>
    <definedName name="SUM_REI_LUGDIC2018" localSheetId="16">#REF!</definedName>
    <definedName name="SUM_REI_LUGDIC2018" localSheetId="21">#REF!</definedName>
    <definedName name="SUM_REI_LUGDIC2018" localSheetId="26">#REF!</definedName>
    <definedName name="SUM_REI_LUGDIC2018">#REF!</definedName>
    <definedName name="SUM_REI_MESIPAG" localSheetId="17">#REF!</definedName>
    <definedName name="SUM_REI_MESIPAG" localSheetId="18">#REF!</definedName>
    <definedName name="SUM_REI_MESIPAG" localSheetId="19">#REF!</definedName>
    <definedName name="SUM_REI_MESIPAG" localSheetId="6">#REF!</definedName>
    <definedName name="SUM_REI_MESIPAG" localSheetId="7">#REF!</definedName>
    <definedName name="SUM_REI_MESIPAG" localSheetId="9">#REF!</definedName>
    <definedName name="SUM_REI_MESIPAG" localSheetId="10">#REF!</definedName>
    <definedName name="SUM_REI_MESIPAG" localSheetId="11">#REF!</definedName>
    <definedName name="SUM_REI_MESIPAG" localSheetId="12">#REF!</definedName>
    <definedName name="SUM_REI_MESIPAG" localSheetId="13">#REF!</definedName>
    <definedName name="SUM_REI_MESIPAG" localSheetId="14">#REF!</definedName>
    <definedName name="SUM_REI_MESIPAG" localSheetId="21">#REF!</definedName>
    <definedName name="SUM_REI_MESIPAG">#REF!</definedName>
    <definedName name="SUM_RESI_MESIPAG" localSheetId="17">#REF!</definedName>
    <definedName name="SUM_RESI_MESIPAG" localSheetId="18">#REF!</definedName>
    <definedName name="SUM_RESI_MESIPAG" localSheetId="19">#REF!</definedName>
    <definedName name="SUM_RESI_MESIPAG" localSheetId="4">#REF!</definedName>
    <definedName name="SUM_RESI_MESIPAG" localSheetId="5">#REF!</definedName>
    <definedName name="SUM_RESI_MESIPAG" localSheetId="6">#REF!</definedName>
    <definedName name="SUM_RESI_MESIPAG" localSheetId="7">#REF!</definedName>
    <definedName name="SUM_RESI_MESIPAG" localSheetId="9">#REF!</definedName>
    <definedName name="SUM_RESI_MESIPAG" localSheetId="10">#REF!</definedName>
    <definedName name="SUM_RESI_MESIPAG" localSheetId="11">#REF!</definedName>
    <definedName name="SUM_RESI_MESIPAG" localSheetId="12">#REF!</definedName>
    <definedName name="SUM_RESI_MESIPAG" localSheetId="13">#REF!</definedName>
    <definedName name="SUM_RESI_MESIPAG" localSheetId="14">#REF!</definedName>
    <definedName name="SUM_RESI_MESIPAG" localSheetId="15">#REF!</definedName>
    <definedName name="SUM_RESI_MESIPAG" localSheetId="16">#REF!</definedName>
    <definedName name="SUM_RESI_MESIPAG" localSheetId="21">#REF!</definedName>
    <definedName name="SUM_RESI_MESIPAG" localSheetId="26">#REF!</definedName>
    <definedName name="SUM_RESI_MESIPAG">#REF!</definedName>
    <definedName name="Tavola2BIS" localSheetId="17">#REF!</definedName>
    <definedName name="Tavola2BIS" localSheetId="18">#REF!</definedName>
    <definedName name="Tavola2BIS" localSheetId="19">#REF!</definedName>
    <definedName name="Tavola2BIS" localSheetId="6">#REF!</definedName>
    <definedName name="Tavola2BIS" localSheetId="7">#REF!</definedName>
    <definedName name="Tavola2BIS" localSheetId="9">#REF!</definedName>
    <definedName name="Tavola2BIS" localSheetId="10">#REF!</definedName>
    <definedName name="Tavola2BIS" localSheetId="11">#REF!</definedName>
    <definedName name="Tavola2BIS" localSheetId="12">#REF!</definedName>
    <definedName name="Tavola2BIS" localSheetId="13">#REF!</definedName>
    <definedName name="Tavola2BIS" localSheetId="14">#REF!</definedName>
    <definedName name="Tavola2BIS" localSheetId="21">#REF!</definedName>
    <definedName name="Tavola2BIS">#REF!</definedName>
    <definedName name="TOT" localSheetId="17">#REF!</definedName>
    <definedName name="TOT" localSheetId="18">#REF!</definedName>
    <definedName name="TOT" localSheetId="19">#REF!</definedName>
    <definedName name="TOT" localSheetId="4">#REF!</definedName>
    <definedName name="TOT" localSheetId="5">#REF!</definedName>
    <definedName name="TOT" localSheetId="6">#REF!</definedName>
    <definedName name="TOT" localSheetId="7">#REF!</definedName>
    <definedName name="TOT" localSheetId="9">#REF!</definedName>
    <definedName name="TOT" localSheetId="10">#REF!</definedName>
    <definedName name="TOT" localSheetId="11">#REF!</definedName>
    <definedName name="TOT" localSheetId="12">#REF!</definedName>
    <definedName name="TOT" localSheetId="13">#REF!</definedName>
    <definedName name="TOT" localSheetId="14">#REF!</definedName>
    <definedName name="TOT" localSheetId="15">#REF!</definedName>
    <definedName name="TOT" localSheetId="16">#REF!</definedName>
    <definedName name="TOT" localSheetId="21">#REF!</definedName>
    <definedName name="TOT" localSheetId="26">#REF!</definedName>
    <definedName name="TOT">#REF!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24" i="101" l="1"/>
  <c r="C25" i="101"/>
  <c r="B25" i="101"/>
  <c r="B24" i="101"/>
  <c r="B26" i="101"/>
  <c r="R29" i="92"/>
  <c r="S29" i="92" s="1"/>
  <c r="R28" i="92"/>
  <c r="S28" i="92" s="1"/>
  <c r="R27" i="92"/>
  <c r="S27" i="92" s="1"/>
  <c r="D28" i="63" l="1"/>
  <c r="E28" i="63"/>
  <c r="F28" i="63"/>
  <c r="C28" i="63"/>
  <c r="G27" i="63"/>
  <c r="G28" i="63" s="1"/>
  <c r="C26" i="101" l="1"/>
  <c r="D14" i="88"/>
  <c r="D27" i="88"/>
  <c r="P29" i="92"/>
  <c r="Q29" i="92" s="1"/>
  <c r="P28" i="92"/>
  <c r="Q28" i="92" s="1"/>
  <c r="P27" i="92"/>
  <c r="Q27" i="92" s="1"/>
  <c r="G20" i="63"/>
  <c r="G21" i="63"/>
  <c r="G22" i="63"/>
  <c r="G23" i="63"/>
  <c r="G24" i="63"/>
  <c r="G25" i="63"/>
  <c r="G26" i="63"/>
  <c r="G19" i="63"/>
  <c r="H27" i="65" l="1"/>
  <c r="I23" i="65" s="1"/>
  <c r="F27" i="65"/>
  <c r="F25" i="99"/>
  <c r="A35" i="60" l="1"/>
  <c r="N29" i="92"/>
  <c r="O29" i="92" s="1"/>
  <c r="N28" i="92"/>
  <c r="O28" i="92" s="1"/>
  <c r="N27" i="92"/>
  <c r="O27" i="92" s="1"/>
  <c r="C25" i="99"/>
  <c r="B23" i="101" l="1"/>
  <c r="C23" i="101"/>
  <c r="B22" i="101" l="1"/>
  <c r="C22" i="101"/>
  <c r="I6" i="65" l="1"/>
  <c r="I7" i="65"/>
  <c r="I8" i="65"/>
  <c r="I9" i="65"/>
  <c r="I10" i="65"/>
  <c r="I11" i="65"/>
  <c r="I12" i="65"/>
  <c r="I13" i="65"/>
  <c r="I14" i="65"/>
  <c r="I15" i="65"/>
  <c r="I16" i="65"/>
  <c r="I17" i="65"/>
  <c r="I18" i="65"/>
  <c r="I19" i="65"/>
  <c r="I20" i="65"/>
  <c r="I21" i="65"/>
  <c r="I22" i="65"/>
  <c r="I24" i="65"/>
  <c r="I25" i="65"/>
  <c r="I26" i="65"/>
  <c r="I27" i="65"/>
  <c r="I5" i="65"/>
  <c r="L29" i="92"/>
  <c r="M29" i="92" s="1"/>
  <c r="L28" i="92"/>
  <c r="M28" i="92" s="1"/>
  <c r="L27" i="92"/>
  <c r="M27" i="92" s="1"/>
  <c r="C19" i="101" l="1"/>
  <c r="C20" i="101"/>
  <c r="C21" i="101"/>
  <c r="B21" i="101"/>
  <c r="A83" i="96" l="1"/>
  <c r="J29" i="92"/>
  <c r="K29" i="92" s="1"/>
  <c r="J28" i="92"/>
  <c r="K28" i="92" s="1"/>
  <c r="J27" i="92"/>
  <c r="K27" i="92" s="1"/>
  <c r="A28" i="90"/>
  <c r="B27" i="92" l="1"/>
  <c r="E5" i="99" l="1"/>
  <c r="E6" i="99"/>
  <c r="G6" i="99" s="1"/>
  <c r="E7" i="99"/>
  <c r="G7" i="99" s="1"/>
  <c r="E8" i="99"/>
  <c r="G8" i="99" s="1"/>
  <c r="E9" i="99"/>
  <c r="G9" i="99" s="1"/>
  <c r="E10" i="99"/>
  <c r="G10" i="99" s="1"/>
  <c r="E11" i="99"/>
  <c r="G11" i="99" s="1"/>
  <c r="E12" i="99"/>
  <c r="G12" i="99" s="1"/>
  <c r="E13" i="99"/>
  <c r="G13" i="99" s="1"/>
  <c r="E14" i="99"/>
  <c r="G14" i="99" s="1"/>
  <c r="E15" i="99"/>
  <c r="G15" i="99" s="1"/>
  <c r="E16" i="99"/>
  <c r="G16" i="99" s="1"/>
  <c r="E17" i="99"/>
  <c r="G17" i="99" s="1"/>
  <c r="E18" i="99"/>
  <c r="G18" i="99" s="1"/>
  <c r="E19" i="99"/>
  <c r="G19" i="99" s="1"/>
  <c r="E20" i="99"/>
  <c r="G20" i="99" s="1"/>
  <c r="E21" i="99"/>
  <c r="G21" i="99" s="1"/>
  <c r="E22" i="99"/>
  <c r="G22" i="99" s="1"/>
  <c r="E23" i="99"/>
  <c r="G23" i="99" s="1"/>
  <c r="E24" i="99"/>
  <c r="G24" i="99" s="1"/>
  <c r="E4" i="99"/>
  <c r="G4" i="99" s="1"/>
  <c r="B6" i="99"/>
  <c r="D6" i="99" s="1"/>
  <c r="B7" i="99"/>
  <c r="D7" i="99" s="1"/>
  <c r="B8" i="99"/>
  <c r="D8" i="99" s="1"/>
  <c r="B9" i="99"/>
  <c r="D9" i="99" s="1"/>
  <c r="B10" i="99"/>
  <c r="D10" i="99" s="1"/>
  <c r="B11" i="99"/>
  <c r="D11" i="99" s="1"/>
  <c r="B12" i="99"/>
  <c r="D12" i="99" s="1"/>
  <c r="B13" i="99"/>
  <c r="D13" i="99" s="1"/>
  <c r="B14" i="99"/>
  <c r="D14" i="99" s="1"/>
  <c r="B15" i="99"/>
  <c r="D15" i="99" s="1"/>
  <c r="B16" i="99"/>
  <c r="D16" i="99" s="1"/>
  <c r="B17" i="99"/>
  <c r="D17" i="99" s="1"/>
  <c r="B18" i="99"/>
  <c r="D18" i="99" s="1"/>
  <c r="B19" i="99"/>
  <c r="D19" i="99" s="1"/>
  <c r="B20" i="99"/>
  <c r="D20" i="99" s="1"/>
  <c r="B21" i="99"/>
  <c r="D21" i="99" s="1"/>
  <c r="B22" i="99"/>
  <c r="D22" i="99" s="1"/>
  <c r="B23" i="99"/>
  <c r="D23" i="99" s="1"/>
  <c r="B24" i="99"/>
  <c r="D24" i="99" s="1"/>
  <c r="B5" i="99"/>
  <c r="D5" i="99" s="1"/>
  <c r="B4" i="99"/>
  <c r="D4" i="99" s="1"/>
  <c r="C18" i="101"/>
  <c r="C27" i="101" s="1"/>
  <c r="C6" i="101"/>
  <c r="C7" i="101"/>
  <c r="C8" i="101"/>
  <c r="C9" i="101"/>
  <c r="C10" i="101"/>
  <c r="C11" i="101"/>
  <c r="C12" i="101"/>
  <c r="C13" i="101"/>
  <c r="C5" i="101"/>
  <c r="C4" i="101"/>
  <c r="B19" i="101"/>
  <c r="B20" i="101"/>
  <c r="B18" i="101"/>
  <c r="B28" i="101" s="1"/>
  <c r="B5" i="101"/>
  <c r="B6" i="101"/>
  <c r="B7" i="101"/>
  <c r="B8" i="101"/>
  <c r="B9" i="101"/>
  <c r="B10" i="101"/>
  <c r="B11" i="101"/>
  <c r="B12" i="101"/>
  <c r="B13" i="101"/>
  <c r="B4" i="101"/>
  <c r="A31" i="98"/>
  <c r="A31" i="89"/>
  <c r="A31" i="88"/>
  <c r="H29" i="92"/>
  <c r="I29" i="92" s="1"/>
  <c r="H28" i="92"/>
  <c r="I28" i="92" s="1"/>
  <c r="H27" i="92"/>
  <c r="I27" i="92" s="1"/>
  <c r="F29" i="92"/>
  <c r="G29" i="92" s="1"/>
  <c r="F28" i="92"/>
  <c r="G28" i="92" s="1"/>
  <c r="F27" i="92"/>
  <c r="G27" i="92" s="1"/>
  <c r="D29" i="92"/>
  <c r="E29" i="92" s="1"/>
  <c r="D28" i="92"/>
  <c r="E28" i="92" s="1"/>
  <c r="D27" i="92"/>
  <c r="E27" i="92" s="1"/>
  <c r="B29" i="92"/>
  <c r="C29" i="92" s="1"/>
  <c r="B28" i="92"/>
  <c r="C28" i="92" s="1"/>
  <c r="C27" i="92"/>
  <c r="T29" i="4"/>
  <c r="U29" i="4" s="1"/>
  <c r="R29" i="4"/>
  <c r="S29" i="4" s="1"/>
  <c r="P29" i="4"/>
  <c r="Q29" i="4" s="1"/>
  <c r="N29" i="4"/>
  <c r="O29" i="4" s="1"/>
  <c r="L29" i="4"/>
  <c r="M29" i="4" s="1"/>
  <c r="J29" i="4"/>
  <c r="K29" i="4" s="1"/>
  <c r="H29" i="4"/>
  <c r="I29" i="4" s="1"/>
  <c r="F29" i="4"/>
  <c r="G29" i="4" s="1"/>
  <c r="D29" i="4"/>
  <c r="E29" i="4" s="1"/>
  <c r="B29" i="4"/>
  <c r="C29" i="4" s="1"/>
  <c r="T28" i="4"/>
  <c r="U28" i="4" s="1"/>
  <c r="R28" i="4"/>
  <c r="S28" i="4" s="1"/>
  <c r="P28" i="4"/>
  <c r="Q28" i="4" s="1"/>
  <c r="N28" i="4"/>
  <c r="O28" i="4" s="1"/>
  <c r="L28" i="4"/>
  <c r="M28" i="4" s="1"/>
  <c r="J28" i="4"/>
  <c r="K28" i="4" s="1"/>
  <c r="H28" i="4"/>
  <c r="I28" i="4" s="1"/>
  <c r="F28" i="4"/>
  <c r="G28" i="4" s="1"/>
  <c r="D28" i="4"/>
  <c r="E28" i="4" s="1"/>
  <c r="B28" i="4"/>
  <c r="C28" i="4" s="1"/>
  <c r="T27" i="4"/>
  <c r="U27" i="4" s="1"/>
  <c r="R27" i="4"/>
  <c r="S27" i="4" s="1"/>
  <c r="P27" i="4"/>
  <c r="Q27" i="4" s="1"/>
  <c r="N27" i="4"/>
  <c r="O27" i="4" s="1"/>
  <c r="L27" i="4"/>
  <c r="M27" i="4" s="1"/>
  <c r="J27" i="4"/>
  <c r="K27" i="4" s="1"/>
  <c r="H27" i="4"/>
  <c r="I27" i="4" s="1"/>
  <c r="F27" i="4"/>
  <c r="G27" i="4" s="1"/>
  <c r="D27" i="4"/>
  <c r="E27" i="4" s="1"/>
  <c r="B27" i="4"/>
  <c r="C27" i="4" s="1"/>
  <c r="B15" i="101" l="1"/>
  <c r="B25" i="99"/>
  <c r="D25" i="99" s="1"/>
  <c r="E25" i="99"/>
  <c r="G25" i="99" s="1"/>
  <c r="C14" i="101"/>
  <c r="G5" i="99"/>
  <c r="D30" i="65"/>
  <c r="E30" i="65" s="1"/>
  <c r="C30" i="65"/>
  <c r="B30" i="65"/>
  <c r="D29" i="65"/>
  <c r="E29" i="65" s="1"/>
  <c r="C29" i="65"/>
  <c r="B29" i="65"/>
  <c r="D28" i="65"/>
  <c r="E28" i="65" s="1"/>
  <c r="C28" i="65"/>
  <c r="B28" i="65"/>
  <c r="H30" i="65"/>
  <c r="I30" i="65" s="1"/>
  <c r="H29" i="65"/>
  <c r="I29" i="65" s="1"/>
  <c r="H28" i="65"/>
  <c r="I28" i="65" s="1"/>
  <c r="F30" i="65"/>
  <c r="F29" i="65"/>
  <c r="F28" i="65"/>
  <c r="G28" i="65" s="1"/>
  <c r="G12" i="65"/>
  <c r="A26" i="69"/>
  <c r="A35" i="97"/>
  <c r="A69" i="54"/>
  <c r="A18" i="94"/>
  <c r="A18" i="53"/>
  <c r="A18" i="93"/>
  <c r="A18" i="52"/>
  <c r="A30" i="92"/>
  <c r="A30" i="4"/>
  <c r="A31" i="58"/>
  <c r="A24" i="91"/>
  <c r="A26" i="64"/>
  <c r="A33" i="66"/>
  <c r="G6" i="65" l="1"/>
  <c r="G26" i="65"/>
  <c r="G15" i="65"/>
  <c r="G25" i="65"/>
  <c r="G14" i="65"/>
  <c r="G30" i="65"/>
  <c r="G18" i="65"/>
  <c r="G23" i="65"/>
  <c r="G11" i="65"/>
  <c r="G22" i="65"/>
  <c r="G10" i="65"/>
  <c r="G21" i="65"/>
  <c r="G9" i="65"/>
  <c r="G19" i="65"/>
  <c r="G7" i="65"/>
  <c r="G29" i="65"/>
  <c r="G5" i="65"/>
  <c r="G17" i="65"/>
  <c r="G24" i="65"/>
  <c r="G16" i="65"/>
  <c r="G8" i="65"/>
  <c r="G13" i="65"/>
  <c r="G20" i="65"/>
</calcChain>
</file>

<file path=xl/sharedStrings.xml><?xml version="1.0" encoding="utf-8"?>
<sst xmlns="http://schemas.openxmlformats.org/spreadsheetml/2006/main" count="1307" uniqueCount="241">
  <si>
    <t>Nord</t>
  </si>
  <si>
    <t>Centro</t>
  </si>
  <si>
    <t>Sud e Isole</t>
  </si>
  <si>
    <t>marzo 2022</t>
  </si>
  <si>
    <t>PIEMONTE</t>
  </si>
  <si>
    <t>VALLE D'AOSTA</t>
  </si>
  <si>
    <t>LOMBARDIA</t>
  </si>
  <si>
    <t>VENETO</t>
  </si>
  <si>
    <t>LIGURIA</t>
  </si>
  <si>
    <t>EMILIA ROMAGNA</t>
  </si>
  <si>
    <t>TOSCANA</t>
  </si>
  <si>
    <t>UMBRIA</t>
  </si>
  <si>
    <t>MARCHE</t>
  </si>
  <si>
    <t>LAZIO</t>
  </si>
  <si>
    <t>ABRUZZO</t>
  </si>
  <si>
    <t>MOLISE</t>
  </si>
  <si>
    <t>CAMPANIA</t>
  </si>
  <si>
    <t>PUGLIA</t>
  </si>
  <si>
    <t>BASILICATA</t>
  </si>
  <si>
    <t>CALABRIA</t>
  </si>
  <si>
    <t>SICILIA</t>
  </si>
  <si>
    <t>SARDEGNA</t>
  </si>
  <si>
    <t>aprile 2022</t>
  </si>
  <si>
    <t>maggio 2022</t>
  </si>
  <si>
    <t>1 figlio</t>
  </si>
  <si>
    <t>2 figli</t>
  </si>
  <si>
    <t>3 figli</t>
  </si>
  <si>
    <t>4 figli</t>
  </si>
  <si>
    <t>5 figli</t>
  </si>
  <si>
    <t>6 figli e più</t>
  </si>
  <si>
    <t>Classe di isee</t>
  </si>
  <si>
    <t>Numero di figli pagati 
per richiedente</t>
  </si>
  <si>
    <t>ISEE non presentato</t>
  </si>
  <si>
    <t>TOTALE</t>
  </si>
  <si>
    <t>Mese di presentazione</t>
  </si>
  <si>
    <t>canale di presentazione</t>
  </si>
  <si>
    <t>Mese di competenza</t>
  </si>
  <si>
    <t>Valori %</t>
  </si>
  <si>
    <t>Valori assoluti</t>
  </si>
  <si>
    <t>Importo complessivo erogato 
(milioni di euro)</t>
  </si>
  <si>
    <t>Importo medio mensile</t>
  </si>
  <si>
    <t>5.001-10.000 euro</t>
  </si>
  <si>
    <t>10.001-15.000 euro</t>
  </si>
  <si>
    <t>15.001-20.000 euro</t>
  </si>
  <si>
    <t>20.001-25.000 euro</t>
  </si>
  <si>
    <t>25.001-30.000 euro</t>
  </si>
  <si>
    <t>30.001-35.000 euro</t>
  </si>
  <si>
    <t>35.001-40.000 euro</t>
  </si>
  <si>
    <t xml:space="preserve">     &gt; 40.000 euro</t>
  </si>
  <si>
    <t>Classe di ISEE</t>
  </si>
  <si>
    <t xml:space="preserve">(*) L'unità statistica di osservazione è il codice fiscale del figlio distinto per anno di presentazione della domanda di AUU: in questa tavola se nell’arco dello stesso anno il figlio è presente in più domande, viene comunque conteggiato una volta sola. </t>
  </si>
  <si>
    <t>MINORENNI</t>
  </si>
  <si>
    <t>MAGGIORENNI 18-20</t>
  </si>
  <si>
    <t>Fino a 15.000 euro</t>
  </si>
  <si>
    <t>Totale</t>
  </si>
  <si>
    <t>di cui: fino a 5.000 euro</t>
  </si>
  <si>
    <t>N. medio di figli pagati per ciascun richiedente</t>
  </si>
  <si>
    <t>CITTADINO</t>
  </si>
  <si>
    <t>PATRONATO</t>
  </si>
  <si>
    <t>COOP.APPLICATIVA</t>
  </si>
  <si>
    <t>CONTACT CENTER</t>
  </si>
  <si>
    <t>non disponibile</t>
  </si>
  <si>
    <t>N. medio richiedenti</t>
  </si>
  <si>
    <t>FRIULI VENEZIA GIULIA</t>
  </si>
  <si>
    <t>MAGGIORENNI &gt;20</t>
  </si>
  <si>
    <t>A cura del Coordinamento Generale Statistico Attuariale - INPS</t>
  </si>
  <si>
    <t>Osservatorio statistico sull’Assegno Unico Universale</t>
  </si>
  <si>
    <t>mese di competenza: MARZO 2022</t>
  </si>
  <si>
    <t>mese di competenza: APRILE 2022</t>
  </si>
  <si>
    <t>mese di competenza: MAGGIO 2022</t>
  </si>
  <si>
    <t>giugno 2022</t>
  </si>
  <si>
    <t>Prov.Autonoma TRENTO</t>
  </si>
  <si>
    <t>Prov.Autonoma BOLZANO</t>
  </si>
  <si>
    <t>mese di competenza: GIUGNO 2022</t>
  </si>
  <si>
    <t>Classe di isee del richiedente*</t>
  </si>
  <si>
    <t>Nota metodologica</t>
  </si>
  <si>
    <t>Indice tavole:</t>
  </si>
  <si>
    <t>Regione/  
Area geografica</t>
  </si>
  <si>
    <t xml:space="preserve">Totale </t>
  </si>
  <si>
    <t>Regione / 
Area geografica</t>
  </si>
  <si>
    <t xml:space="preserve">
Regione </t>
  </si>
  <si>
    <t>Assenza di figli disabili nel nucleo</t>
  </si>
  <si>
    <t>Presenza di figli disabili nel nucleo</t>
  </si>
  <si>
    <t>Mese di 
competenza</t>
  </si>
  <si>
    <t>Numero medio mensilità 
per figlio</t>
  </si>
  <si>
    <t xml:space="preserve"> </t>
  </si>
  <si>
    <t>luglio 2022</t>
  </si>
  <si>
    <t>mese di competenza: LUGLIO 2022</t>
  </si>
  <si>
    <t>agosto 2022</t>
  </si>
  <si>
    <t>mese di competenza: AGOSTO 2022</t>
  </si>
  <si>
    <t xml:space="preserve">Sezione I - Assegno Unico Universale </t>
  </si>
  <si>
    <t>Numero medio mensilità per nucleo</t>
  </si>
  <si>
    <t xml:space="preserve">Numero nuclei </t>
  </si>
  <si>
    <t xml:space="preserve">Numero figli </t>
  </si>
  <si>
    <t>Numero 
nuclei</t>
  </si>
  <si>
    <t xml:space="preserve">Numero 
figli 
</t>
  </si>
  <si>
    <t>Importo medio mensile per richiedente*
(euro)</t>
  </si>
  <si>
    <t>Importo medio 
mensile per figlio
 (euro)</t>
  </si>
  <si>
    <t>Importo 
medio 
mensile per richiedente 
(euro)</t>
  </si>
  <si>
    <t>Importo 
medio 
mensile 
per figlio 
(euro)</t>
  </si>
  <si>
    <t xml:space="preserve">I dati riportati in questa Sezione si riferiscono esclusivamente ai pagamenti di AUU effettuati sulla base delle domande presentate: rimangono escluse da queste statistiche le integrazioni di AUU ai nuclei beneficiari di Reddito di Cittadinanza, per le quali si rimanda alla Sezione II.
</t>
  </si>
  <si>
    <t>I dati riportati in questa sezione si riferiscono esclusivamente alle integrazioni di AUU a favore dei nuclei percettori di RdC</t>
  </si>
  <si>
    <t xml:space="preserve">Numero 
richiedenti
</t>
  </si>
  <si>
    <t>Numero figli</t>
  </si>
  <si>
    <t>Importo medio 
mensile per figlio (euro)</t>
  </si>
  <si>
    <t>Importo medio mensile per figlio (euro)</t>
  </si>
  <si>
    <t xml:space="preserve">Numero medio figli </t>
  </si>
  <si>
    <t>Importo medio 
mensile per richiedente (euro)</t>
  </si>
  <si>
    <t>Mese</t>
  </si>
  <si>
    <t>Importo medio 
dell'integrazione per figlio
(euro)</t>
  </si>
  <si>
    <t>Importo medio mensile dell'integrazione  per nucleo
(euro)</t>
  </si>
  <si>
    <t>Importo medio mensile dell'integrazione  per figlio
(euro)</t>
  </si>
  <si>
    <t>Sezione II - Assegno Unico Universale ai percettori di Reddito di Cittadinanza</t>
  </si>
  <si>
    <t xml:space="preserve">* Da questa statistica risultano esclusi i richiedenti con figli non facenti capo tutti alla stessa coppia di genitori: per questa tipologia di richiedenti infatti non è  possibile desumere la classe di ISEE, poichè in caso di genitori non coniugati e non conviventi tra di loro, l'ISEE figlio differisce dall’ISEE ordinario </t>
  </si>
  <si>
    <t>Numero richiedenti pagati</t>
  </si>
  <si>
    <t>Numero richiedenti 
pagati</t>
  </si>
  <si>
    <t>settembre 2022</t>
  </si>
  <si>
    <t>mese di competenza: SETTEMBRE 2022</t>
  </si>
  <si>
    <t>Nota: l’integrazione è determinata sottraendo dall'importo teorico spettante dell’AUU la quota di Reddito di cittadinanza relativa ai figli che fanno parte del nucleo familiare, per i quali spetta l’AUU, calcolata sulla base della scala di equivalenza di cui all'articolo 2,comma 4, del decreto-legge n. 4/2019. L'integrazione può anche essere nulla: in tali casi il beneficiario è comunque conteggiato nella tavola.</t>
  </si>
  <si>
    <t>ottobre 2022</t>
  </si>
  <si>
    <t>novembre 2022</t>
  </si>
  <si>
    <t>mese di competenza:OTTOBRE 2022</t>
  </si>
  <si>
    <t>mese di competenza: NOVEMBRE 2022</t>
  </si>
  <si>
    <t>dicembre 2022</t>
  </si>
  <si>
    <t>mese di competenza: DICEMBRE 2022</t>
  </si>
  <si>
    <t>Anno 2022
(periodo Marzo-Dicembre)</t>
  </si>
  <si>
    <t xml:space="preserve">Tavola 1.2 – Distribuzione regionale delle domande di AUU presentate nel 2022 e nel 2023 
e relativo numero di figli per i quali è stato chiesto il beneficio </t>
  </si>
  <si>
    <t>Domande presentate nel 2022</t>
  </si>
  <si>
    <t>Domande presentate nel 2023</t>
  </si>
  <si>
    <t>Figli per i quali è 
richiesto il beneficio nel 2022*</t>
  </si>
  <si>
    <t>Figli per i quali è 
richiesto il beneficio nel 2023*</t>
  </si>
  <si>
    <t>gennaio 2023</t>
  </si>
  <si>
    <t>mese di competenza: GENNAIO 2023</t>
  </si>
  <si>
    <t>Tavola 1.4.1 – Richiedenti pagati e importi medi mensili di competenza dell'AUU per numero di figli - Anno 2022</t>
  </si>
  <si>
    <t>Tavola 1.6.1 – Numero di figli pagati e relativi importi medi mensili di competenza dell'AUU per regione di residenza - Anno 2022</t>
  </si>
  <si>
    <t>Tavola 1.6.2 – Numero di figli pagati e relativi importi medi mensili di competenza dell'AUU per regione di residenza -Anno 2023</t>
  </si>
  <si>
    <t>Tavola 1.7.1 – Numero di figli pagati e relativi importi medi mensili di AUU per classe di ISEE - Anno 2022</t>
  </si>
  <si>
    <t>Tavola 1.7.2 – Numero di figli pagati e relativi importi medi mensili di AUU per classe di ISEE - Anno 2023</t>
  </si>
  <si>
    <t>Tavola 1.8.1 – Numero di figli disabili pagati e relativi importi medi mensili di AUU per classe di ISEE - Anno 2022</t>
  </si>
  <si>
    <t>Tavola 1.8.2 – Numero di figli disabili pagati e relativi importi medi mensili di AUU per classe di ISEE - Anno 2023</t>
  </si>
  <si>
    <t>Tavola 1.9.1 – Numero di figli pagati e importi medi mensili di competenza dell'AUU per classe di età e classe di ISEE dei figli - Anno 2022</t>
  </si>
  <si>
    <t>Tavola 1.9.2 – Numero di figli pagati e importi medi mensili di competenza dell'AUU per classe di età e classe di ISEE dei figli - Anno 2023</t>
  </si>
  <si>
    <t>Tavola 1.10.1 – Richiedenti pagati, numero medio di figli pagati e importi medi mensili di AUU erogati per classe di ISEE del richiedente - Anno 2022</t>
  </si>
  <si>
    <t>Tavola 1.10.2 – Richiedenti pagati, numero medio di figli pagati e importi medi mensili di AUU erogati per classe di ISEE del richiedente - Anno 2023</t>
  </si>
  <si>
    <t>Tavola 2.2.2  - AUU ai percettori di Reddito di Cittadinanza: figli che hanno ricevuto l'integrazione nel mese per regione - Anno 2023</t>
  </si>
  <si>
    <r>
      <t xml:space="preserve">Tavola 2.3 – AUU ai percettori di Reddito di Cittadinanza: nuclei e figli con </t>
    </r>
    <r>
      <rPr>
        <i/>
        <u/>
        <sz val="11"/>
        <color theme="1"/>
        <rFont val="Verdana"/>
        <family val="2"/>
      </rPr>
      <t>almeno una mensilità</t>
    </r>
    <r>
      <rPr>
        <i/>
        <sz val="11"/>
        <color theme="1"/>
        <rFont val="Verdana"/>
        <family val="2"/>
      </rPr>
      <t xml:space="preserve"> di RdC integrata nell'anno per regione</t>
    </r>
  </si>
  <si>
    <t>Tavola 2.2.1  - AUU ai percettori di Reddito di Cittadinanza: figli che hanno ricevuto l'integrazione nel mese per regione - Anno 2022</t>
  </si>
  <si>
    <t>Fino a 16.215 euro</t>
  </si>
  <si>
    <t>di cui: fino a 5.405 euro</t>
  </si>
  <si>
    <t>5.406 -10.810 euro</t>
  </si>
  <si>
    <t>10.811 a 16.215 euro</t>
  </si>
  <si>
    <t>16.216-21.620 euro</t>
  </si>
  <si>
    <t>21.621-27.025 euro</t>
  </si>
  <si>
    <t>27.026-32.430 euro</t>
  </si>
  <si>
    <t>32.431-37.835 euro</t>
  </si>
  <si>
    <t>37.836-43.240 euro</t>
  </si>
  <si>
    <t xml:space="preserve">     &gt; 43.240 euro</t>
  </si>
  <si>
    <t>TOTALE 2022</t>
  </si>
  <si>
    <t>TOTALE 2023</t>
  </si>
  <si>
    <t>N.B. Dal 1° marzo 2023 coloro che nel corso del periodo gennaio 2022 - febbraio 2023 abbiano presentato una domanda di Assegno unico e universale (AUU) per i figli a carico, accolta e in corso di validità, beneficeranno dell'erogazione d'ufficio della prestazione da parte dell’INPS, senza dover presentare una nuova domanda: tale misura di semplificazione per gli utenti, realizzata anche grazie ai fondi garantiti dal Piano Nazionale di Ripresa e Resilienza dell’Italia (PNRR), punta a valorizzare le banche dati dell'Istituto offrendo un servizio innovativo, infatti i dati della domanda saranno automaticamente prelevati dagli archivi dell’Istituto, che procederà a liquidare il beneficio in continuità.</t>
  </si>
  <si>
    <t>Media mensile beneficiari 2023</t>
  </si>
  <si>
    <t>Importo medio mensile 2023</t>
  </si>
  <si>
    <t>Media mensile beneficiari 2022</t>
  </si>
  <si>
    <t>Importo medio mensile 2022</t>
  </si>
  <si>
    <t>Tavola 1.3 - Richiedenti pagati, figli e relativi importi di AUU erogati per anno e mese di competenza</t>
  </si>
  <si>
    <t>Importo medio mensile per 
figlio
(euro)</t>
  </si>
  <si>
    <r>
      <t xml:space="preserve">Anno 2022
</t>
    </r>
    <r>
      <rPr>
        <sz val="12"/>
        <color theme="1"/>
        <rFont val="Verdana"/>
        <family val="2"/>
      </rPr>
      <t>(periodo di competenza Marzo-Dicembre)</t>
    </r>
  </si>
  <si>
    <t>Importo complessivo dell'integrazione
(milioni di euro)</t>
  </si>
  <si>
    <t>Importo medio  dell'integrazione
per nucleo
(euro)</t>
  </si>
  <si>
    <t>Importo medio dell'integrazione per figlio
(euro)</t>
  </si>
  <si>
    <t>anno 2022</t>
  </si>
  <si>
    <t>anno 2023</t>
  </si>
  <si>
    <t>marzo</t>
  </si>
  <si>
    <t>aprile</t>
  </si>
  <si>
    <t>maggio</t>
  </si>
  <si>
    <t>giugno</t>
  </si>
  <si>
    <t>luglio</t>
  </si>
  <si>
    <t>agosto</t>
  </si>
  <si>
    <t>settembre</t>
  </si>
  <si>
    <t>ottobre</t>
  </si>
  <si>
    <t>novembre</t>
  </si>
  <si>
    <t>dicembre</t>
  </si>
  <si>
    <t>gennaio</t>
  </si>
  <si>
    <t xml:space="preserve">Tavola 2.1 - AUU ai percettori di Reddito di Cittadinanza: nuclei e figli che hanno ricevuto l'integrazione per anno e mese </t>
  </si>
  <si>
    <t>febbraio</t>
  </si>
  <si>
    <t>Tavola 1.4.2 – Richiedenti pagati e importi medi mensili di competenza dell'AUU per numero di figli - Anno 2023</t>
  </si>
  <si>
    <t>Tavola 1.5 – Richiedenti pagati e relativi importi medi mensili dell'AUU in caso di assenza/presenza di figli disabili nel nucleo, per anno e mese di competenza</t>
  </si>
  <si>
    <r>
      <t xml:space="preserve">Tavola 1.11 – Richiedenti  e figli percettori di </t>
    </r>
    <r>
      <rPr>
        <i/>
        <u/>
        <sz val="12"/>
        <color theme="1"/>
        <rFont val="Verdana"/>
        <family val="2"/>
      </rPr>
      <t>almeno una mensilità di AUU</t>
    </r>
    <r>
      <rPr>
        <i/>
        <sz val="12"/>
        <color theme="1"/>
        <rFont val="Verdana"/>
        <family val="2"/>
      </rPr>
      <t xml:space="preserve"> nell'anno di riferimento per regione </t>
    </r>
  </si>
  <si>
    <t xml:space="preserve">Tavola 1.1 – Domande di AUU del 2022 e 2023 per mese e canale di presentazione </t>
  </si>
  <si>
    <t>Sezione III - Assegno Unico Universale - Complesso dei beneficiari</t>
  </si>
  <si>
    <t>Numero medio 
figli per nucleo</t>
  </si>
  <si>
    <t>I dati riportati in questa sezione si riferiscono al complesso di beneficiari di AUU di cui alle prime due Sezioni</t>
  </si>
  <si>
    <t>Tavola 3.1 - Complesso dei nuclei pagati e relative somme erogate per anno e mese di competenza</t>
  </si>
  <si>
    <t>Importo complessivo relativo ai mesi di competenza 2022</t>
  </si>
  <si>
    <t>Importo complessivo relativo ai mesi di competenza 2023</t>
  </si>
  <si>
    <t>febbraio 2023</t>
  </si>
  <si>
    <t xml:space="preserve">gennaio </t>
  </si>
  <si>
    <t>mese di competenza: FEBBRAIO 2023</t>
  </si>
  <si>
    <t>Media mensile nuclei beneficiari 2022</t>
  </si>
  <si>
    <t>Media mensile nuclei beneficiari 2023</t>
  </si>
  <si>
    <t>Nota: L’integrazione è determinata sottraendo dall'importo teorico spettante dell’AUU la quota di Reddito di cittadinanza relativa ai figli che fanno parte del nucleo familiare, per i quali spetta l’AUU, calcolata sulla base della scala di equivalenza di cui all'articolo 2,comma 4, del decreto-legge n. 4/2019. L'integrazione può anche essere nulla: in tali casi il beneficiario è comunque conteggiato nella tavola.</t>
  </si>
  <si>
    <t>* Si intende l'importo erogato complessivamente per i figli indicati dal richiedente nella domanda, senza tener conto della modalità di pagamento, che eventualmente consente ai due genitori di ricevere ciascuno la metà dell'importo. 
Tuttavia se il figlio per il quale si è richiesto AUU è anche presente in un nucleo che fa capo all'altro genitore che percepisce RdC, l'importo dell'AUU in questa tavola risulta conteggiato solo per la parte del genitore richiedente.</t>
  </si>
  <si>
    <t>* Si intende l'importo erogato complessivamente per i figli indicati dal richiedente nella domanda, senza tener conto della modalità di pagamento, che eventualmente consente ai due genitori di ricevere ciascuno la metà dell'importo. Tuttavia se il figlio per il quale si è richiesto AUU è presente anche in un nucleo che fa capo all'altro genitore e che percepisce RdC, l'importo dell'AUU in questa tavola risulta conteggiato solo per la parte del genitore richiedente.</t>
  </si>
  <si>
    <t>* Si intende l'importo erogato complessivamente per i figli indicati dal richiedente nella domanda, senza tener conto della modalità di pagamento, che eventualmente consente ai due genitori di ricevere ciascuno la metà dell'importo.  Tuttavia se il figlio per il quale si è richiesto AUU è presente anche in un nucleo che fa capo all'altro genitore e che percepisce RdC, l'importo dell'AUU in questa tavola risulta conteggiato solo per la parte del genitore richiedente.</t>
  </si>
  <si>
    <t>marzo 2023</t>
  </si>
  <si>
    <t>mese di competenza: MARZO 2023</t>
  </si>
  <si>
    <t>Tavola 3.2 – Complesso dei beneficiari: nuclei, figli univoci e numero medio dei figli per nucleo con almeno un AUU nell'anno per regione</t>
  </si>
  <si>
    <t>marzo**</t>
  </si>
  <si>
    <t xml:space="preserve">Tavola 1.11 – Richiedenti  e figli percettori di almeno una mensilità di AUU nell'anno di riferimento per regione </t>
  </si>
  <si>
    <t>Tavola 2.3 – AUU ai percettori di Reddito di Cittadinanza: nuclei e figli con almeno una mensilità di RdC integrata nell'anno per regione</t>
  </si>
  <si>
    <t>aprile 2023</t>
  </si>
  <si>
    <t>mese di competenza: APRILE 2023</t>
  </si>
  <si>
    <t>Media mensile beneficiari</t>
  </si>
  <si>
    <t>Si fa presente che nel corso del mese di maggio 2023 è stata avviata a livello centrale la rielaborazione di tutte le competenze mensili a partire dalla mensilità di marzo 2022, attraverso il ricalcolo degli importi effettivamente dovuti e il calcolo delle differenze, sia in positivo che in negativo, con gli importi già liquidati nel corso dell’annualità 2022 tenuto conto anche delle mensilità già erogate nei primi mesi del 2023. A seguito di tale rielaborazione, sono state determinate alcune compensazioni, che hanno dato luogo a importi da erogare in favore del richiedente l’assegno o a somme che sono state erogate indebitamente e che quindi devono essere oggetto di recupero. A partire dalla rata del mese di aprile 2023, gli eventuali conguagli positivi hanno cominciato ad essere posti in liquidazione, in aggiunta alle quote ordinariamente percepite, e contestualmente si è proceduto anche al recupero delle somme indebitamente erogate, privilegiando la compensazione degli importi, laddove possibile, con le rate future: in ogni caso la trattenuta massima è stata effettuata nei limiti del quinto dell’importo della mensilità individuata e non è stata operata se l’importo totale da recuperare è risultato inferiore o pari a 12 euro. 
I dati relativi alle competenze mensili di cui al presente Report potranno quindi subire ulteriori modifiche nei prossimi mesi, in relazione all’aggiornamento degli archivi amministrativi sia riferibili alla liquidazione di nuove prestazioni, sia alle compensazioni ancora da operare sulle prestazioni vigenti.
Per ulteriori chiarimenti si può far riferimento al messaggio Inps n. 1947 del 26 maggio 2023.</t>
  </si>
  <si>
    <t>maggio 2023</t>
  </si>
  <si>
    <t>mese di competenza: MAGGIO 2023</t>
  </si>
  <si>
    <t xml:space="preserve">aprile </t>
  </si>
  <si>
    <t>giugno 2023</t>
  </si>
  <si>
    <t>Tavola 1.6.2 – Numero di figli pagati e relativi importi medi mensili di competenza dell'AUU per regione di residenza - Anno 2023</t>
  </si>
  <si>
    <t>mese di competenza: GIUGNO 2023</t>
  </si>
  <si>
    <t>Anno 2022
(Periodo Marzo-Dicembre)</t>
  </si>
  <si>
    <t>luglio 2023</t>
  </si>
  <si>
    <t>mese di competenza: LUGLIO 2023</t>
  </si>
  <si>
    <t xml:space="preserve">** A decorrere dalla competenza del mese di  marzo 2023, in assenza di ISEE in corso di validità, è stato corrisposto l'importo minimo spettante. Nel caso in cui la presentazione della dichiarazione DSU avviene in un momento successivo, ma entro il 30 giugno 2023, l'INPS provvede al ricalcolo dell'assegno a partire dalla competenza di marzo 2023, mentre nel caso di presentazione della dichiarazione DSU a partire dal 1^ luglio 2023, gli importi sono adeguati a decorrere dal mese di competenza successivo rispetto a quello di presentazione (cfr. Circ. INPS 23/2022). 
</t>
  </si>
  <si>
    <t>agosto 2023</t>
  </si>
  <si>
    <t>mese di competenza: AGOSTO 2023</t>
  </si>
  <si>
    <t xml:space="preserve">** I figli beneficiari dell'AUU nel singolo anno di cui alle tavole 1.11 e 2.3 del presente Report, non sono sommabili in quanto i due aggregati - figli appartenenti a nuclei AUU a domanda e figli appartenenti a nuclei percettori di RdC - non sono del tutto disgiunti, poiché la possibilità di richiesta di pagamento dell’assegno al 50% tra i due genitori ha determinato per alcuni figli di genitori separati/non conviventi la contestuale presenza in entrambi i gruppi. Tali duplicazioni sono state quindi neutralizzate, e nella presente tavola sono riportati individui distinti. </t>
  </si>
  <si>
    <t>Numero 
nuclei* totali</t>
  </si>
  <si>
    <t xml:space="preserve">Numero 
figli totali 
(univoci)**
</t>
  </si>
  <si>
    <t>Numero complessivo di nuclei* pagati</t>
  </si>
  <si>
    <t>* Il numero di nuclei totali indicato è dato dalla somma dei richiedenti AUU (di cui alla Tavola 1.11) e dei nuclei percettori di RdC (di cui alla Tavola 2.3) del presente Report.</t>
  </si>
  <si>
    <t>* In questa tavola risultano sommati i dati delle due sezioni precedenti (Tavola 1.3 e Tavola 2.1) e nel caso dei beneficiari non percettori di RdC, per nucleo si intende il richiedente la prestazione.</t>
  </si>
  <si>
    <t>APPENDICE STATISTICA OTTOBRE 2023</t>
  </si>
  <si>
    <r>
      <t xml:space="preserve">Nella prima Sezione della presente Appendice Statistica sono esposti i dati relativi alle domande di AUU presentate a partire dal 1^ gennaio 2022 e ai pagamenti riferiti al periodo di competenza </t>
    </r>
    <r>
      <rPr>
        <b/>
        <sz val="12"/>
        <color theme="1"/>
        <rFont val="Calibri"/>
        <family val="2"/>
        <scheme val="minor"/>
      </rPr>
      <t>marzo 2022 - settembre 2023.</t>
    </r>
    <r>
      <rPr>
        <sz val="12"/>
        <color theme="1"/>
        <rFont val="Calibri"/>
        <family val="2"/>
        <scheme val="minor"/>
      </rPr>
      <t xml:space="preserve"> 
Nella seconda Sezione sono riportati i dati relativi all'integrazione di AUU del periodo marzo 2022 - settembre 2023 a favore dei nuclei percettori di RdC</t>
    </r>
    <r>
      <rPr>
        <b/>
        <sz val="12"/>
        <color theme="1"/>
        <rFont val="Calibri"/>
        <family val="2"/>
        <scheme val="minor"/>
      </rPr>
      <t>.</t>
    </r>
    <r>
      <rPr>
        <sz val="12"/>
        <color theme="1"/>
        <rFont val="Calibri"/>
        <family val="2"/>
        <scheme val="minor"/>
      </rPr>
      <t xml:space="preserve">
Nella terza Sezione sono totalizzati i dati relativi ai beneficiari complessivi di cui alle due Sezioni precedenti</t>
    </r>
  </si>
  <si>
    <t xml:space="preserve"> Lettura dati 24 ottobre 2023</t>
  </si>
  <si>
    <r>
      <t xml:space="preserve">Anno 2023
</t>
    </r>
    <r>
      <rPr>
        <sz val="12"/>
        <color theme="1"/>
        <rFont val="Verdana"/>
        <family val="2"/>
      </rPr>
      <t>(Periodo di competenza Gennaio-Settembre)</t>
    </r>
  </si>
  <si>
    <t>Anno 2023
(Periodo Gennaio-Settembre)</t>
  </si>
  <si>
    <t>Anno 2023
(periodo Gennaio-Settembre)</t>
  </si>
  <si>
    <t>settembre 2023</t>
  </si>
  <si>
    <t>mese di competenza: SETTEMBRE 2023</t>
  </si>
  <si>
    <t xml:space="preserve"> Lettura dati 2 novembre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</si>
</sst>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0.00_-;\-* #,##0.00_-;_-* &quot;-&quot;??_-;_-@_-"/>
    <numFmt numFmtId="164" formatCode="_-* #,##0_-;\-* #,##0_-;_-* &quot;-&quot;??_-;_-@_-"/>
    <numFmt numFmtId="165" formatCode="0.0"/>
    <numFmt numFmtId="166" formatCode="0.0%"/>
    <numFmt numFmtId="167" formatCode="0.0000"/>
    <numFmt numFmtId="168" formatCode="_-* #,##0.0_-;\-* #,##0.0_-;_-* &quot;-&quot;??_-;_-@_-"/>
    <numFmt numFmtId="169" formatCode="#,##0.00_ ;\-#,##0.00\ "/>
    <numFmt numFmtId="170" formatCode="_-* #,##0.0000_-;\-* #,##0.0000_-;_-* &quot;-&quot;??_-;_-@_-"/>
    <numFmt numFmtId="171" formatCode="_-* #,##0.0\ _€_-;\-* #,##0.0\ _€_-;_-* &quot;-&quot;?\ _€_-;_-@_-"/>
  </numFmts>
  <fonts count="62" x14ac:knownFonts="1">
    <font>
      <sz val="11"/>
      <color theme="1"/>
      <name val="Calibri"/>
      <family val="2"/>
      <scheme val="minor"/>
    </font>
    <font>
      <sz val="11"/>
      <color theme="1"/>
      <name val="Calibri"/>
      <family val="2"/>
      <scheme val="minor"/>
    </font>
    <font>
      <b/>
      <sz val="10"/>
      <name val="Verdana"/>
      <family val="2"/>
    </font>
    <font>
      <sz val="8"/>
      <color theme="1"/>
      <name val="Verdana"/>
      <family val="2"/>
    </font>
    <font>
      <sz val="10"/>
      <name val="Verdana"/>
      <family val="2"/>
    </font>
    <font>
      <b/>
      <i/>
      <sz val="10"/>
      <name val="Verdana"/>
      <family val="2"/>
    </font>
    <font>
      <sz val="10"/>
      <name val="Arial"/>
      <family val="2"/>
    </font>
    <font>
      <i/>
      <sz val="10"/>
      <name val="Verdana"/>
      <family val="2"/>
    </font>
    <font>
      <i/>
      <sz val="10"/>
      <color theme="1"/>
      <name val="Verdana"/>
      <family val="2"/>
    </font>
    <font>
      <b/>
      <sz val="8"/>
      <color theme="1"/>
      <name val="Verdana"/>
      <family val="2"/>
    </font>
    <font>
      <sz val="8"/>
      <name val="Calibri"/>
      <family val="2"/>
      <scheme val="minor"/>
    </font>
    <font>
      <sz val="12"/>
      <color rgb="FFFF0000"/>
      <name val="Verdana"/>
      <family val="2"/>
    </font>
    <font>
      <b/>
      <sz val="12"/>
      <name val="Verdana"/>
      <family val="2"/>
    </font>
    <font>
      <sz val="12"/>
      <color theme="1"/>
      <name val="Verdana"/>
      <family val="2"/>
    </font>
    <font>
      <sz val="12"/>
      <name val="Verdana"/>
      <family val="2"/>
    </font>
    <font>
      <i/>
      <sz val="12"/>
      <name val="Verdana"/>
      <family val="2"/>
    </font>
    <font>
      <i/>
      <sz val="12"/>
      <color theme="1"/>
      <name val="Verdana"/>
      <family val="2"/>
    </font>
    <font>
      <sz val="12"/>
      <color theme="1"/>
      <name val="Calibri"/>
      <family val="2"/>
      <scheme val="minor"/>
    </font>
    <font>
      <b/>
      <i/>
      <sz val="12"/>
      <color theme="1"/>
      <name val="Verdana"/>
      <family val="2"/>
    </font>
    <font>
      <b/>
      <sz val="12"/>
      <color theme="1"/>
      <name val="Verdana"/>
      <family val="2"/>
    </font>
    <font>
      <b/>
      <i/>
      <sz val="12"/>
      <name val="Verdana"/>
      <family val="2"/>
    </font>
    <font>
      <i/>
      <sz val="11"/>
      <color theme="1"/>
      <name val="Calibri"/>
      <family val="2"/>
      <scheme val="minor"/>
    </font>
    <font>
      <i/>
      <sz val="9"/>
      <name val="Verdana"/>
      <family val="2"/>
    </font>
    <font>
      <sz val="20"/>
      <color rgb="FF0099FF"/>
      <name val="Cambria"/>
      <family val="1"/>
    </font>
    <font>
      <sz val="10"/>
      <color theme="1"/>
      <name val="Verdana"/>
      <family val="2"/>
    </font>
    <font>
      <b/>
      <sz val="18"/>
      <color theme="1"/>
      <name val="Calibri"/>
      <family val="2"/>
      <scheme val="minor"/>
    </font>
    <font>
      <i/>
      <sz val="11"/>
      <color theme="1"/>
      <name val="Verdana"/>
      <family val="2"/>
    </font>
    <font>
      <i/>
      <sz val="11"/>
      <name val="Verdana"/>
      <family val="2"/>
    </font>
    <font>
      <i/>
      <sz val="9"/>
      <color theme="1"/>
      <name val="Verdana"/>
      <family val="2"/>
    </font>
    <font>
      <sz val="11"/>
      <color theme="1"/>
      <name val="Verdana"/>
      <family val="2"/>
    </font>
    <font>
      <sz val="11"/>
      <name val="Verdana"/>
      <family val="2"/>
    </font>
    <font>
      <b/>
      <i/>
      <sz val="11"/>
      <name val="Verdana"/>
      <family val="2"/>
    </font>
    <font>
      <b/>
      <sz val="11"/>
      <name val="Verdana"/>
      <family val="2"/>
    </font>
    <font>
      <sz val="9"/>
      <name val="Verdana"/>
      <family val="2"/>
    </font>
    <font>
      <b/>
      <sz val="9"/>
      <name val="Verdana"/>
      <family val="2"/>
    </font>
    <font>
      <i/>
      <u/>
      <sz val="11"/>
      <color theme="1"/>
      <name val="Verdana"/>
      <family val="2"/>
    </font>
    <font>
      <b/>
      <sz val="12"/>
      <color theme="1"/>
      <name val="Calibri"/>
      <family val="2"/>
      <scheme val="minor"/>
    </font>
    <font>
      <b/>
      <sz val="14"/>
      <color theme="1"/>
      <name val="Calibri"/>
      <family val="2"/>
      <scheme val="minor"/>
    </font>
    <font>
      <b/>
      <sz val="11"/>
      <color theme="1"/>
      <name val="Calibri"/>
      <family val="2"/>
      <scheme val="minor"/>
    </font>
    <font>
      <i/>
      <sz val="12"/>
      <color theme="1"/>
      <name val="Calibri"/>
      <family val="2"/>
      <scheme val="minor"/>
    </font>
    <font>
      <sz val="14"/>
      <name val="Verdana"/>
      <family val="2"/>
    </font>
    <font>
      <i/>
      <sz val="14"/>
      <color theme="1"/>
      <name val="Verdana"/>
      <family val="2"/>
    </font>
    <font>
      <i/>
      <sz val="16"/>
      <name val="Verdana"/>
      <family val="2"/>
    </font>
    <font>
      <b/>
      <i/>
      <sz val="11"/>
      <color rgb="FFFF0000"/>
      <name val="Verdana"/>
      <family val="2"/>
    </font>
    <font>
      <i/>
      <u/>
      <sz val="12"/>
      <color theme="1"/>
      <name val="Verdana"/>
      <family val="2"/>
    </font>
    <font>
      <i/>
      <sz val="10"/>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b/>
      <i/>
      <sz val="12"/>
      <color rgb="FFFF0000"/>
      <name val="Verdana"/>
      <family val="2"/>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4">
    <border>
      <left/>
      <right/>
      <top/>
      <bottom/>
      <diagonal/>
    </border>
    <border>
      <left/>
      <right/>
      <top/>
      <bottom style="double">
        <color indexed="64"/>
      </bottom>
      <diagonal/>
    </border>
    <border>
      <left/>
      <right/>
      <top style="double">
        <color indexed="64"/>
      </top>
      <bottom/>
      <diagonal/>
    </border>
    <border>
      <left/>
      <right/>
      <top/>
      <bottom style="thin">
        <color indexed="64"/>
      </bottom>
      <diagonal/>
    </border>
    <border>
      <left style="thin">
        <color indexed="64"/>
      </left>
      <right/>
      <top/>
      <bottom/>
      <diagonal/>
    </border>
    <border>
      <left/>
      <right/>
      <top style="thin">
        <color indexed="64"/>
      </top>
      <bottom style="double">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double">
        <color indexed="64"/>
      </top>
      <bottom style="double">
        <color indexed="64"/>
      </bottom>
      <diagonal/>
    </border>
    <border>
      <left/>
      <right/>
      <top style="double">
        <color indexed="64"/>
      </top>
      <bottom style="thin">
        <color indexed="64"/>
      </bottom>
      <diagonal/>
    </border>
    <border>
      <left/>
      <right style="thin">
        <color indexed="64"/>
      </right>
      <top/>
      <bottom style="double">
        <color indexed="64"/>
      </bottom>
      <diagonal/>
    </border>
    <border>
      <left style="thin">
        <color indexed="64"/>
      </left>
      <right/>
      <top/>
      <bottom style="double">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style="double">
        <color indexed="64"/>
      </top>
      <bottom style="thin">
        <color indexed="64"/>
      </bottom>
      <diagonal/>
    </border>
    <border>
      <left style="thin">
        <color indexed="64"/>
      </left>
      <right/>
      <top style="thin">
        <color indexed="64"/>
      </top>
      <bottom style="double">
        <color indexed="64"/>
      </bottom>
      <diagonal/>
    </border>
    <border>
      <left/>
      <right style="double">
        <color indexed="64"/>
      </right>
      <top/>
      <bottom/>
      <diagonal/>
    </border>
    <border>
      <left/>
      <right style="double">
        <color indexed="64"/>
      </right>
      <top style="thin">
        <color indexed="64"/>
      </top>
      <bottom style="double">
        <color indexed="64"/>
      </bottom>
      <diagonal/>
    </border>
    <border>
      <left/>
      <right style="double">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thin">
        <color indexed="64"/>
      </top>
      <bottom style="double">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52">
    <xf numFmtId="0" fontId="0"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6" fillId="0" borderId="0"/>
    <xf numFmtId="43" fontId="6" fillId="0" borderId="0" applyFont="0" applyFill="0" applyBorder="0" applyAlignment="0" applyProtection="0"/>
    <xf numFmtId="43"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0" fontId="1" fillId="0" borderId="0"/>
    <xf numFmtId="0" fontId="6" fillId="0" borderId="0"/>
    <xf numFmtId="0" fontId="46" fillId="0" borderId="0" applyNumberFormat="0" applyFill="0" applyBorder="0" applyAlignment="0" applyProtection="0"/>
    <xf numFmtId="0" fontId="47" fillId="0" borderId="25" applyNumberFormat="0" applyFill="0" applyAlignment="0" applyProtection="0"/>
    <xf numFmtId="0" fontId="48" fillId="0" borderId="26" applyNumberFormat="0" applyFill="0" applyAlignment="0" applyProtection="0"/>
    <xf numFmtId="0" fontId="49" fillId="0" borderId="27" applyNumberFormat="0" applyFill="0" applyAlignment="0" applyProtection="0"/>
    <xf numFmtId="0" fontId="49" fillId="0" borderId="0" applyNumberFormat="0" applyFill="0" applyBorder="0" applyAlignment="0" applyProtection="0"/>
    <xf numFmtId="0" fontId="50" fillId="2" borderId="0" applyNumberFormat="0" applyBorder="0" applyAlignment="0" applyProtection="0"/>
    <xf numFmtId="0" fontId="51" fillId="3" borderId="0" applyNumberFormat="0" applyBorder="0" applyAlignment="0" applyProtection="0"/>
    <xf numFmtId="0" fontId="52" fillId="4" borderId="0" applyNumberFormat="0" applyBorder="0" applyAlignment="0" applyProtection="0"/>
    <xf numFmtId="0" fontId="53" fillId="5" borderId="28" applyNumberFormat="0" applyAlignment="0" applyProtection="0"/>
    <xf numFmtId="0" fontId="54" fillId="6" borderId="29" applyNumberFormat="0" applyAlignment="0" applyProtection="0"/>
    <xf numFmtId="0" fontId="55" fillId="6" borderId="28" applyNumberFormat="0" applyAlignment="0" applyProtection="0"/>
    <xf numFmtId="0" fontId="56" fillId="0" borderId="30" applyNumberFormat="0" applyFill="0" applyAlignment="0" applyProtection="0"/>
    <xf numFmtId="0" fontId="57" fillId="7" borderId="31" applyNumberFormat="0" applyAlignment="0" applyProtection="0"/>
    <xf numFmtId="0" fontId="58" fillId="0" borderId="0" applyNumberFormat="0" applyFill="0" applyBorder="0" applyAlignment="0" applyProtection="0"/>
    <xf numFmtId="0" fontId="1" fillId="8" borderId="32" applyNumberFormat="0" applyFont="0" applyAlignment="0" applyProtection="0"/>
    <xf numFmtId="0" fontId="59" fillId="0" borderId="0" applyNumberFormat="0" applyFill="0" applyBorder="0" applyAlignment="0" applyProtection="0"/>
    <xf numFmtId="0" fontId="38" fillId="0" borderId="33" applyNumberFormat="0" applyFill="0" applyAlignment="0" applyProtection="0"/>
    <xf numFmtId="0" fontId="60"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60"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60"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60"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60"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60"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cellStyleXfs>
  <cellXfs count="440">
    <xf numFmtId="0" fontId="0" fillId="0" borderId="0" xfId="0"/>
    <xf numFmtId="0" fontId="3" fillId="0" borderId="0" xfId="3" applyFont="1" applyAlignment="1">
      <alignment vertical="center"/>
    </xf>
    <xf numFmtId="164" fontId="4" fillId="0" borderId="0" xfId="1" applyNumberFormat="1" applyFont="1" applyFill="1" applyBorder="1" applyAlignment="1">
      <alignment horizontal="left" vertical="center" wrapText="1"/>
    </xf>
    <xf numFmtId="9" fontId="3" fillId="0" borderId="0" xfId="2" applyFont="1" applyAlignment="1">
      <alignment horizontal="right" vertical="center"/>
    </xf>
    <xf numFmtId="164" fontId="3" fillId="0" borderId="0" xfId="5" applyNumberFormat="1" applyFont="1" applyAlignment="1">
      <alignment vertical="center"/>
    </xf>
    <xf numFmtId="0" fontId="9" fillId="0" borderId="0" xfId="3" applyFont="1" applyAlignment="1">
      <alignment vertical="center"/>
    </xf>
    <xf numFmtId="164" fontId="9" fillId="0" borderId="0" xfId="1" applyNumberFormat="1" applyFont="1" applyAlignment="1">
      <alignment vertical="center"/>
    </xf>
    <xf numFmtId="2" fontId="11" fillId="0" borderId="0" xfId="3" applyNumberFormat="1" applyFont="1" applyAlignment="1">
      <alignment vertical="center"/>
    </xf>
    <xf numFmtId="167" fontId="3" fillId="0" borderId="0" xfId="3" applyNumberFormat="1" applyFont="1" applyAlignment="1">
      <alignment vertical="center"/>
    </xf>
    <xf numFmtId="0" fontId="13" fillId="0" borderId="0" xfId="3" applyFont="1"/>
    <xf numFmtId="0" fontId="17" fillId="0" borderId="0" xfId="0" applyFont="1"/>
    <xf numFmtId="164" fontId="15" fillId="0" borderId="0" xfId="1" applyNumberFormat="1" applyFont="1" applyBorder="1" applyAlignment="1">
      <alignment wrapText="1"/>
    </xf>
    <xf numFmtId="164" fontId="14" fillId="0" borderId="0" xfId="1" applyNumberFormat="1" applyFont="1" applyBorder="1" applyAlignment="1">
      <alignment vertical="center" wrapText="1"/>
    </xf>
    <xf numFmtId="0" fontId="7" fillId="0" borderId="0" xfId="4" applyFont="1" applyAlignment="1">
      <alignment vertical="center" wrapText="1"/>
    </xf>
    <xf numFmtId="164" fontId="8" fillId="0" borderId="0" xfId="1" applyNumberFormat="1" applyFont="1" applyBorder="1" applyAlignment="1">
      <alignment horizontal="left" vertical="center"/>
    </xf>
    <xf numFmtId="0" fontId="7" fillId="0" borderId="1" xfId="4" applyFont="1" applyBorder="1" applyAlignment="1">
      <alignment vertical="center" wrapText="1"/>
    </xf>
    <xf numFmtId="164" fontId="8" fillId="0" borderId="1" xfId="1" applyNumberFormat="1" applyFont="1" applyBorder="1" applyAlignment="1">
      <alignment horizontal="left" vertical="center"/>
    </xf>
    <xf numFmtId="164" fontId="2" fillId="0" borderId="5" xfId="1" applyNumberFormat="1" applyFont="1" applyFill="1" applyBorder="1" applyAlignment="1">
      <alignment horizontal="left" vertical="center" wrapText="1"/>
    </xf>
    <xf numFmtId="0" fontId="12" fillId="0" borderId="1" xfId="3" applyFont="1" applyBorder="1" applyAlignment="1">
      <alignment vertical="center" wrapText="1"/>
    </xf>
    <xf numFmtId="166" fontId="15" fillId="0" borderId="0" xfId="2" applyNumberFormat="1" applyFont="1" applyBorder="1" applyAlignment="1">
      <alignment horizontal="center" vertical="center" wrapText="1"/>
    </xf>
    <xf numFmtId="166" fontId="15" fillId="0" borderId="7" xfId="2" applyNumberFormat="1" applyFont="1" applyBorder="1" applyAlignment="1">
      <alignment horizontal="center" vertical="center" wrapText="1"/>
    </xf>
    <xf numFmtId="0" fontId="12" fillId="0" borderId="9" xfId="4" applyFont="1" applyBorder="1" applyAlignment="1">
      <alignment vertical="center" wrapText="1"/>
    </xf>
    <xf numFmtId="164" fontId="12" fillId="0" borderId="9" xfId="1" applyNumberFormat="1" applyFont="1" applyBorder="1" applyAlignment="1">
      <alignment vertical="center" wrapText="1"/>
    </xf>
    <xf numFmtId="166" fontId="15" fillId="0" borderId="0" xfId="2" applyNumberFormat="1" applyFont="1" applyBorder="1" applyAlignment="1">
      <alignment horizontal="center" wrapText="1"/>
    </xf>
    <xf numFmtId="164" fontId="3" fillId="0" borderId="0" xfId="3" applyNumberFormat="1" applyFont="1" applyAlignment="1">
      <alignment vertical="center"/>
    </xf>
    <xf numFmtId="168" fontId="9" fillId="0" borderId="0" xfId="1" applyNumberFormat="1" applyFont="1" applyAlignment="1">
      <alignment vertical="center"/>
    </xf>
    <xf numFmtId="0" fontId="14" fillId="0" borderId="1" xfId="4" applyFont="1" applyBorder="1" applyAlignment="1">
      <alignment horizontal="right" vertical="center" wrapText="1"/>
    </xf>
    <xf numFmtId="0" fontId="12" fillId="0" borderId="1" xfId="4" applyFont="1" applyBorder="1" applyAlignment="1">
      <alignment horizontal="right" vertical="center" wrapText="1"/>
    </xf>
    <xf numFmtId="164" fontId="4" fillId="0" borderId="1" xfId="1" applyNumberFormat="1" applyFont="1" applyFill="1" applyBorder="1" applyAlignment="1">
      <alignment horizontal="right" vertical="center" wrapText="1"/>
    </xf>
    <xf numFmtId="164" fontId="4" fillId="0" borderId="12" xfId="1" applyNumberFormat="1" applyFont="1" applyFill="1" applyBorder="1" applyAlignment="1">
      <alignment horizontal="right" vertical="center" wrapText="1"/>
    </xf>
    <xf numFmtId="0" fontId="4" fillId="0" borderId="1" xfId="3" applyFont="1" applyBorder="1" applyAlignment="1">
      <alignment horizontal="right" vertical="center" wrapText="1"/>
    </xf>
    <xf numFmtId="164" fontId="22" fillId="0" borderId="0" xfId="1" applyNumberFormat="1" applyFont="1" applyFill="1" applyBorder="1" applyAlignment="1">
      <alignment horizontal="left" vertical="center" wrapText="1"/>
    </xf>
    <xf numFmtId="0" fontId="0" fillId="0" borderId="1" xfId="0" applyBorder="1"/>
    <xf numFmtId="0" fontId="2" fillId="0" borderId="1" xfId="3" applyFont="1" applyBorder="1" applyAlignment="1">
      <alignment vertical="center" wrapText="1"/>
    </xf>
    <xf numFmtId="0" fontId="2" fillId="0" borderId="1" xfId="3" applyFont="1" applyBorder="1" applyAlignment="1">
      <alignment vertical="top" wrapText="1"/>
    </xf>
    <xf numFmtId="0" fontId="8" fillId="0" borderId="0" xfId="0" applyFont="1" applyBorder="1" applyAlignment="1">
      <alignment horizontal="left" vertical="center" wrapText="1"/>
    </xf>
    <xf numFmtId="0" fontId="16" fillId="0" borderId="0" xfId="0" applyFont="1" applyAlignment="1">
      <alignment horizontal="left" vertical="center"/>
    </xf>
    <xf numFmtId="0" fontId="26" fillId="0" borderId="0" xfId="0" applyFont="1" applyBorder="1" applyAlignment="1">
      <alignment horizontal="left" vertical="center"/>
    </xf>
    <xf numFmtId="0" fontId="0" fillId="0" borderId="14" xfId="0" applyBorder="1"/>
    <xf numFmtId="0" fontId="0" fillId="0" borderId="15" xfId="0" applyBorder="1"/>
    <xf numFmtId="0" fontId="0" fillId="0" borderId="16" xfId="0" applyBorder="1"/>
    <xf numFmtId="0" fontId="0" fillId="0" borderId="4" xfId="0" applyBorder="1"/>
    <xf numFmtId="0" fontId="0" fillId="0" borderId="0" xfId="0" applyBorder="1"/>
    <xf numFmtId="0" fontId="0" fillId="0" borderId="7" xfId="0" applyBorder="1"/>
    <xf numFmtId="0" fontId="13" fillId="0" borderId="0" xfId="0" applyFont="1" applyBorder="1" applyAlignment="1">
      <alignment horizontal="left" vertical="center"/>
    </xf>
    <xf numFmtId="0" fontId="0" fillId="0" borderId="17" xfId="0" applyBorder="1"/>
    <xf numFmtId="0" fontId="0" fillId="0" borderId="6" xfId="0" applyBorder="1"/>
    <xf numFmtId="0" fontId="26" fillId="0" borderId="1" xfId="0" applyFont="1" applyBorder="1" applyAlignment="1">
      <alignment horizontal="left" vertical="center"/>
    </xf>
    <xf numFmtId="0" fontId="18" fillId="0" borderId="0" xfId="3" applyFont="1"/>
    <xf numFmtId="0" fontId="3" fillId="0" borderId="1" xfId="3" applyFont="1" applyBorder="1" applyAlignment="1">
      <alignment vertical="center"/>
    </xf>
    <xf numFmtId="168" fontId="4" fillId="0" borderId="0" xfId="1" applyNumberFormat="1" applyFont="1" applyFill="1" applyBorder="1" applyAlignment="1">
      <alignment horizontal="left" vertical="center" wrapText="1"/>
    </xf>
    <xf numFmtId="0" fontId="12" fillId="0" borderId="0" xfId="3" applyFont="1" applyAlignment="1">
      <alignment horizontal="left" vertical="center" wrapText="1"/>
    </xf>
    <xf numFmtId="0" fontId="15" fillId="0" borderId="0" xfId="4" applyFont="1" applyAlignment="1">
      <alignment wrapText="1"/>
    </xf>
    <xf numFmtId="170" fontId="3" fillId="0" borderId="0" xfId="3" applyNumberFormat="1" applyFont="1" applyAlignment="1">
      <alignment vertical="center"/>
    </xf>
    <xf numFmtId="17" fontId="8" fillId="0" borderId="0" xfId="3" applyNumberFormat="1" applyFont="1"/>
    <xf numFmtId="0" fontId="14" fillId="0" borderId="10" xfId="3" applyFont="1" applyBorder="1" applyAlignment="1">
      <alignment vertical="center" wrapText="1"/>
    </xf>
    <xf numFmtId="0" fontId="14" fillId="0" borderId="10" xfId="3" applyFont="1" applyBorder="1" applyAlignment="1">
      <alignment horizontal="right" vertical="center" wrapText="1"/>
    </xf>
    <xf numFmtId="0" fontId="13" fillId="0" borderId="0" xfId="3" applyFont="1" applyAlignment="1">
      <alignment vertical="center"/>
    </xf>
    <xf numFmtId="164" fontId="14" fillId="0" borderId="0" xfId="1" applyNumberFormat="1" applyFont="1" applyFill="1" applyBorder="1" applyAlignment="1">
      <alignment horizontal="left" vertical="center" wrapText="1"/>
    </xf>
    <xf numFmtId="0" fontId="30" fillId="0" borderId="1" xfId="3" applyFont="1" applyBorder="1" applyAlignment="1">
      <alignment horizontal="right" vertical="center" wrapText="1"/>
    </xf>
    <xf numFmtId="164" fontId="30" fillId="0" borderId="0" xfId="1" applyNumberFormat="1" applyFont="1" applyFill="1" applyBorder="1" applyAlignment="1">
      <alignment horizontal="left" vertical="center" wrapText="1"/>
    </xf>
    <xf numFmtId="164" fontId="32" fillId="0" borderId="5" xfId="1" applyNumberFormat="1" applyFont="1" applyFill="1" applyBorder="1" applyAlignment="1">
      <alignment horizontal="left" vertical="center" wrapText="1"/>
    </xf>
    <xf numFmtId="17" fontId="8" fillId="0" borderId="0" xfId="0" applyNumberFormat="1" applyFont="1"/>
    <xf numFmtId="168" fontId="2" fillId="0" borderId="1" xfId="3" applyNumberFormat="1" applyFont="1" applyBorder="1" applyAlignment="1">
      <alignment vertical="center" wrapText="1"/>
    </xf>
    <xf numFmtId="168" fontId="4" fillId="0" borderId="1" xfId="3" applyNumberFormat="1" applyFont="1" applyBorder="1" applyAlignment="1">
      <alignment horizontal="right" vertical="center" wrapText="1"/>
    </xf>
    <xf numFmtId="168" fontId="8" fillId="0" borderId="0" xfId="1" applyNumberFormat="1" applyFont="1" applyBorder="1" applyAlignment="1">
      <alignment horizontal="left" vertical="center"/>
    </xf>
    <xf numFmtId="168" fontId="3" fillId="0" borderId="0" xfId="3" applyNumberFormat="1" applyFont="1" applyAlignment="1">
      <alignment vertical="center"/>
    </xf>
    <xf numFmtId="168" fontId="9" fillId="0" borderId="0" xfId="3" applyNumberFormat="1" applyFont="1" applyAlignment="1">
      <alignment vertical="center"/>
    </xf>
    <xf numFmtId="168" fontId="3" fillId="0" borderId="0" xfId="2" applyNumberFormat="1" applyFont="1" applyAlignment="1">
      <alignment horizontal="right" vertical="center"/>
    </xf>
    <xf numFmtId="168" fontId="3" fillId="0" borderId="1" xfId="3" applyNumberFormat="1" applyFont="1" applyBorder="1" applyAlignment="1">
      <alignment vertical="center"/>
    </xf>
    <xf numFmtId="17" fontId="8" fillId="0" borderId="0" xfId="3" applyNumberFormat="1" applyFont="1" applyAlignment="1"/>
    <xf numFmtId="164" fontId="33" fillId="0" borderId="0" xfId="1" applyNumberFormat="1" applyFont="1" applyFill="1" applyBorder="1" applyAlignment="1">
      <alignment horizontal="left" vertical="center" wrapText="1"/>
    </xf>
    <xf numFmtId="17" fontId="8" fillId="0" borderId="0" xfId="3" applyNumberFormat="1" applyFont="1" applyAlignment="1">
      <alignment vertical="center"/>
    </xf>
    <xf numFmtId="0" fontId="29" fillId="0" borderId="0" xfId="3" applyFont="1"/>
    <xf numFmtId="0" fontId="29" fillId="0" borderId="0" xfId="3" applyFont="1" applyBorder="1"/>
    <xf numFmtId="0" fontId="16" fillId="0" borderId="1" xfId="0" applyFont="1" applyBorder="1" applyAlignment="1">
      <alignment horizontal="left" vertical="center"/>
    </xf>
    <xf numFmtId="0" fontId="13" fillId="0" borderId="0" xfId="0" applyFont="1" applyBorder="1" applyAlignment="1">
      <alignment vertical="center"/>
    </xf>
    <xf numFmtId="0" fontId="17" fillId="0" borderId="0" xfId="0" applyFont="1" applyAlignment="1"/>
    <xf numFmtId="0" fontId="0" fillId="0" borderId="0" xfId="0" applyAlignment="1"/>
    <xf numFmtId="164" fontId="12" fillId="0" borderId="0" xfId="1" applyNumberFormat="1" applyFont="1" applyFill="1" applyBorder="1" applyAlignment="1">
      <alignment horizontal="left" vertical="center" wrapText="1"/>
    </xf>
    <xf numFmtId="164" fontId="19" fillId="0" borderId="0" xfId="0" applyNumberFormat="1" applyFont="1" applyAlignment="1">
      <alignment horizontal="right"/>
    </xf>
    <xf numFmtId="169" fontId="19" fillId="0" borderId="0" xfId="0" applyNumberFormat="1" applyFont="1" applyBorder="1" applyAlignment="1">
      <alignment horizontal="right"/>
    </xf>
    <xf numFmtId="0" fontId="12" fillId="0" borderId="2" xfId="3" applyFont="1" applyBorder="1" applyAlignment="1">
      <alignment vertical="center" wrapText="1"/>
    </xf>
    <xf numFmtId="164" fontId="14" fillId="0" borderId="1" xfId="1" applyNumberFormat="1" applyFont="1" applyBorder="1" applyAlignment="1">
      <alignment horizontal="center" vertical="top" wrapText="1"/>
    </xf>
    <xf numFmtId="17" fontId="8" fillId="0" borderId="0" xfId="0" applyNumberFormat="1" applyFont="1" applyBorder="1"/>
    <xf numFmtId="0" fontId="8" fillId="0" borderId="1" xfId="0" applyFont="1" applyBorder="1" applyAlignment="1">
      <alignment vertical="center"/>
    </xf>
    <xf numFmtId="0" fontId="16" fillId="0" borderId="1" xfId="0" applyFont="1" applyBorder="1" applyAlignment="1">
      <alignment vertical="center"/>
    </xf>
    <xf numFmtId="0" fontId="27" fillId="0" borderId="1" xfId="3" applyFont="1" applyBorder="1" applyAlignment="1">
      <alignment vertical="center"/>
    </xf>
    <xf numFmtId="164" fontId="5" fillId="0" borderId="0" xfId="1" applyNumberFormat="1" applyFont="1" applyFill="1" applyBorder="1" applyAlignment="1">
      <alignment horizontal="center" vertical="center" wrapText="1"/>
    </xf>
    <xf numFmtId="164" fontId="15" fillId="0" borderId="0" xfId="1" applyNumberFormat="1" applyFont="1" applyBorder="1" applyAlignment="1">
      <alignment vertical="center" wrapText="1"/>
    </xf>
    <xf numFmtId="164" fontId="12" fillId="0" borderId="0" xfId="1" quotePrefix="1" applyNumberFormat="1" applyFont="1" applyFill="1" applyBorder="1" applyAlignment="1">
      <alignment horizontal="left" vertical="center" wrapText="1"/>
    </xf>
    <xf numFmtId="164" fontId="4" fillId="0" borderId="0" xfId="1" applyNumberFormat="1" applyFont="1" applyFill="1" applyBorder="1" applyAlignment="1">
      <alignment horizontal="right" vertical="center" wrapText="1"/>
    </xf>
    <xf numFmtId="164" fontId="34" fillId="0" borderId="0" xfId="1" applyNumberFormat="1" applyFont="1" applyFill="1" applyBorder="1" applyAlignment="1">
      <alignment horizontal="left" vertical="center" wrapText="1"/>
    </xf>
    <xf numFmtId="0" fontId="3" fillId="0" borderId="0" xfId="3" applyFont="1" applyBorder="1" applyAlignment="1">
      <alignment vertical="center"/>
    </xf>
    <xf numFmtId="0" fontId="36" fillId="0" borderId="0" xfId="0" applyFont="1" applyBorder="1" applyAlignment="1">
      <alignment vertical="center"/>
    </xf>
    <xf numFmtId="0" fontId="37" fillId="0" borderId="0" xfId="0" applyFont="1" applyBorder="1" applyAlignment="1">
      <alignment vertical="center"/>
    </xf>
    <xf numFmtId="168" fontId="14" fillId="0" borderId="0" xfId="1" applyNumberFormat="1" applyFont="1" applyFill="1" applyBorder="1" applyAlignment="1">
      <alignment horizontal="left" vertical="center" wrapText="1"/>
    </xf>
    <xf numFmtId="0" fontId="25" fillId="0" borderId="4" xfId="0" applyFont="1" applyBorder="1" applyAlignment="1">
      <alignment horizontal="center"/>
    </xf>
    <xf numFmtId="0" fontId="25" fillId="0" borderId="0" xfId="0" applyFont="1" applyBorder="1" applyAlignment="1">
      <alignment horizontal="center"/>
    </xf>
    <xf numFmtId="0" fontId="25" fillId="0" borderId="7" xfId="0" applyFont="1" applyBorder="1" applyAlignment="1">
      <alignment horizontal="center"/>
    </xf>
    <xf numFmtId="0" fontId="3" fillId="0" borderId="0" xfId="0" applyFont="1" applyAlignment="1">
      <alignment vertical="center" wrapText="1"/>
    </xf>
    <xf numFmtId="0" fontId="0" fillId="0" borderId="0" xfId="0" applyFont="1" applyBorder="1" applyAlignment="1">
      <alignment vertical="center"/>
    </xf>
    <xf numFmtId="0" fontId="0" fillId="0" borderId="0" xfId="0" applyFont="1" applyAlignment="1">
      <alignment vertical="center"/>
    </xf>
    <xf numFmtId="0" fontId="0" fillId="0" borderId="0" xfId="0" applyFont="1" applyBorder="1"/>
    <xf numFmtId="0" fontId="0" fillId="0" borderId="0" xfId="0" applyFont="1"/>
    <xf numFmtId="17" fontId="16" fillId="0" borderId="0" xfId="0" quotePrefix="1" applyNumberFormat="1" applyFont="1" applyBorder="1" applyAlignment="1"/>
    <xf numFmtId="17" fontId="16" fillId="0" borderId="7" xfId="0" quotePrefix="1" applyNumberFormat="1" applyFont="1" applyBorder="1" applyAlignment="1"/>
    <xf numFmtId="0" fontId="38" fillId="0" borderId="0" xfId="0" applyFont="1" applyBorder="1"/>
    <xf numFmtId="0" fontId="39" fillId="0" borderId="0" xfId="0" applyFont="1" applyBorder="1" applyAlignment="1">
      <alignment vertical="center"/>
    </xf>
    <xf numFmtId="17" fontId="28" fillId="0" borderId="0" xfId="0" quotePrefix="1" applyNumberFormat="1" applyFont="1" applyBorder="1" applyAlignment="1"/>
    <xf numFmtId="17" fontId="0" fillId="0" borderId="0" xfId="0" applyNumberFormat="1"/>
    <xf numFmtId="0" fontId="17" fillId="0" borderId="7" xfId="0" applyFont="1" applyBorder="1" applyAlignment="1">
      <alignment vertical="top" wrapText="1"/>
    </xf>
    <xf numFmtId="164" fontId="40" fillId="0" borderId="0" xfId="1" applyNumberFormat="1" applyFont="1" applyFill="1" applyBorder="1" applyAlignment="1">
      <alignment horizontal="left" vertical="center" wrapText="1"/>
    </xf>
    <xf numFmtId="164" fontId="12" fillId="0" borderId="5" xfId="1" applyNumberFormat="1" applyFont="1" applyFill="1" applyBorder="1" applyAlignment="1">
      <alignment horizontal="left" vertical="center" wrapText="1"/>
    </xf>
    <xf numFmtId="164" fontId="15" fillId="0" borderId="0" xfId="1" applyNumberFormat="1" applyFont="1" applyFill="1" applyBorder="1" applyAlignment="1">
      <alignment horizontal="right" vertical="center" wrapText="1"/>
    </xf>
    <xf numFmtId="164" fontId="15" fillId="0" borderId="0" xfId="1" applyNumberFormat="1" applyFont="1" applyFill="1" applyBorder="1" applyAlignment="1">
      <alignment horizontal="left" vertical="center" wrapText="1"/>
    </xf>
    <xf numFmtId="164" fontId="14" fillId="0" borderId="3" xfId="1" applyNumberFormat="1" applyFont="1" applyFill="1" applyBorder="1" applyAlignment="1">
      <alignment horizontal="left" vertical="center" wrapText="1"/>
    </xf>
    <xf numFmtId="0" fontId="29" fillId="0" borderId="1" xfId="3" applyFont="1" applyBorder="1"/>
    <xf numFmtId="0" fontId="26" fillId="0" borderId="1" xfId="0" applyFont="1" applyBorder="1" applyAlignment="1">
      <alignment vertical="center"/>
    </xf>
    <xf numFmtId="0" fontId="14" fillId="0" borderId="1" xfId="3" applyFont="1" applyBorder="1" applyAlignment="1">
      <alignment horizontal="left" vertical="center" wrapText="1"/>
    </xf>
    <xf numFmtId="0" fontId="12" fillId="0" borderId="0" xfId="3" applyFont="1" applyBorder="1" applyAlignment="1">
      <alignment horizontal="left" vertical="center" wrapText="1"/>
    </xf>
    <xf numFmtId="164" fontId="27" fillId="0" borderId="0" xfId="1" applyNumberFormat="1" applyFont="1" applyFill="1" applyBorder="1" applyAlignment="1">
      <alignment horizontal="right" vertical="center" wrapText="1"/>
    </xf>
    <xf numFmtId="164" fontId="30" fillId="0" borderId="3" xfId="1" applyNumberFormat="1" applyFont="1" applyFill="1" applyBorder="1" applyAlignment="1">
      <alignment horizontal="left" vertical="center" wrapText="1"/>
    </xf>
    <xf numFmtId="0" fontId="16" fillId="0" borderId="0" xfId="0" applyFont="1" applyBorder="1" applyAlignment="1">
      <alignment horizontal="left" vertical="center"/>
    </xf>
    <xf numFmtId="0" fontId="14" fillId="0" borderId="1" xfId="3" applyFont="1" applyBorder="1" applyAlignment="1">
      <alignment horizontal="right" vertical="center" wrapText="1"/>
    </xf>
    <xf numFmtId="0" fontId="37" fillId="0" borderId="0" xfId="0" applyFont="1" applyAlignment="1">
      <alignment vertical="center"/>
    </xf>
    <xf numFmtId="0" fontId="20" fillId="0" borderId="0" xfId="0" applyFont="1"/>
    <xf numFmtId="0" fontId="14" fillId="0" borderId="0" xfId="0" applyFont="1"/>
    <xf numFmtId="164" fontId="14" fillId="0" borderId="7" xfId="1" applyNumberFormat="1" applyFont="1" applyFill="1" applyBorder="1" applyAlignment="1">
      <alignment horizontal="left" vertical="center" wrapText="1"/>
    </xf>
    <xf numFmtId="0" fontId="16" fillId="0" borderId="0" xfId="3" applyFont="1" applyAlignment="1">
      <alignment horizontal="right"/>
    </xf>
    <xf numFmtId="164" fontId="15" fillId="0" borderId="7" xfId="1" applyNumberFormat="1" applyFont="1" applyFill="1" applyBorder="1" applyAlignment="1">
      <alignment horizontal="left" vertical="center" wrapText="1"/>
    </xf>
    <xf numFmtId="164" fontId="12" fillId="0" borderId="3" xfId="1" applyNumberFormat="1" applyFont="1" applyFill="1" applyBorder="1" applyAlignment="1">
      <alignment horizontal="left" vertical="center" wrapText="1"/>
    </xf>
    <xf numFmtId="164" fontId="12" fillId="0" borderId="6" xfId="1" applyNumberFormat="1" applyFont="1" applyFill="1" applyBorder="1" applyAlignment="1">
      <alignment horizontal="left" vertical="center" wrapText="1"/>
    </xf>
    <xf numFmtId="164" fontId="14" fillId="0" borderId="0" xfId="1" applyNumberFormat="1" applyFont="1" applyFill="1" applyBorder="1" applyAlignment="1">
      <alignment horizontal="right" vertical="center" wrapText="1"/>
    </xf>
    <xf numFmtId="164" fontId="14" fillId="0" borderId="1" xfId="1" applyNumberFormat="1" applyFont="1" applyFill="1" applyBorder="1" applyAlignment="1">
      <alignment horizontal="right" vertical="center" wrapText="1"/>
    </xf>
    <xf numFmtId="0" fontId="41" fillId="0" borderId="1" xfId="0" applyFont="1" applyBorder="1" applyAlignment="1">
      <alignment horizontal="left" vertical="center"/>
    </xf>
    <xf numFmtId="17" fontId="16" fillId="0" borderId="0" xfId="3" applyNumberFormat="1" applyFont="1"/>
    <xf numFmtId="164" fontId="27" fillId="0" borderId="0" xfId="1" applyNumberFormat="1" applyFont="1" applyFill="1" applyBorder="1" applyAlignment="1">
      <alignment horizontal="left" vertical="center" wrapText="1"/>
    </xf>
    <xf numFmtId="43" fontId="32" fillId="0" borderId="5" xfId="1" applyNumberFormat="1" applyFont="1" applyFill="1" applyBorder="1" applyAlignment="1">
      <alignment horizontal="left" vertical="center" wrapText="1"/>
    </xf>
    <xf numFmtId="0" fontId="29" fillId="0" borderId="0" xfId="3" applyFont="1" applyAlignment="1">
      <alignment vertical="center"/>
    </xf>
    <xf numFmtId="0" fontId="16" fillId="0" borderId="0" xfId="3" applyFont="1" applyBorder="1" applyAlignment="1">
      <alignment horizontal="left" vertical="center" wrapText="1"/>
    </xf>
    <xf numFmtId="43" fontId="30" fillId="0" borderId="0" xfId="1" applyNumberFormat="1" applyFont="1" applyFill="1" applyBorder="1" applyAlignment="1">
      <alignment horizontal="left" vertical="center" wrapText="1"/>
    </xf>
    <xf numFmtId="43" fontId="26" fillId="0" borderId="0" xfId="1" applyNumberFormat="1" applyFont="1" applyAlignment="1">
      <alignment vertical="center"/>
    </xf>
    <xf numFmtId="43" fontId="29" fillId="0" borderId="0" xfId="1" applyNumberFormat="1" applyFont="1" applyAlignment="1">
      <alignment vertical="center"/>
    </xf>
    <xf numFmtId="0" fontId="0" fillId="0" borderId="0" xfId="0" applyBorder="1" applyAlignment="1">
      <alignment vertical="center"/>
    </xf>
    <xf numFmtId="43" fontId="29" fillId="0" borderId="0" xfId="1" applyNumberFormat="1" applyFont="1" applyBorder="1" applyAlignment="1">
      <alignment vertical="center"/>
    </xf>
    <xf numFmtId="0" fontId="27" fillId="0" borderId="0" xfId="3" applyFont="1" applyBorder="1" applyAlignment="1">
      <alignment vertical="center" wrapText="1"/>
    </xf>
    <xf numFmtId="9" fontId="3" fillId="0" borderId="0" xfId="2" applyFont="1" applyBorder="1" applyAlignment="1">
      <alignment horizontal="right" vertical="center"/>
    </xf>
    <xf numFmtId="0" fontId="26" fillId="0" borderId="2" xfId="3" applyFont="1" applyBorder="1" applyAlignment="1">
      <alignment vertical="center" wrapText="1"/>
    </xf>
    <xf numFmtId="0" fontId="26" fillId="0" borderId="0" xfId="3" applyFont="1" applyBorder="1" applyAlignment="1">
      <alignment vertical="center" wrapText="1"/>
    </xf>
    <xf numFmtId="0" fontId="27" fillId="0" borderId="0" xfId="3" applyFont="1" applyBorder="1" applyAlignment="1">
      <alignment wrapText="1"/>
    </xf>
    <xf numFmtId="0" fontId="3" fillId="0" borderId="0" xfId="3" applyFont="1" applyAlignment="1"/>
    <xf numFmtId="165" fontId="3" fillId="0" borderId="0" xfId="3" applyNumberFormat="1" applyFont="1" applyBorder="1" applyAlignment="1">
      <alignment vertical="center"/>
    </xf>
    <xf numFmtId="43" fontId="17" fillId="0" borderId="0" xfId="1" applyFont="1" applyAlignment="1"/>
    <xf numFmtId="0" fontId="0" fillId="0" borderId="0" xfId="0" applyFill="1" applyBorder="1"/>
    <xf numFmtId="0" fontId="0" fillId="0" borderId="0" xfId="0" applyBorder="1" applyAlignment="1"/>
    <xf numFmtId="9" fontId="3" fillId="0" borderId="0" xfId="2" applyFont="1" applyAlignment="1">
      <alignment vertical="center"/>
    </xf>
    <xf numFmtId="0" fontId="14" fillId="0" borderId="1" xfId="3" applyFont="1" applyBorder="1" applyAlignment="1">
      <alignment horizontal="left" vertical="center" wrapText="1"/>
    </xf>
    <xf numFmtId="0" fontId="12" fillId="0" borderId="0" xfId="3" applyFont="1" applyBorder="1" applyAlignment="1">
      <alignment horizontal="left" vertical="center" wrapText="1"/>
    </xf>
    <xf numFmtId="9" fontId="20" fillId="0" borderId="9" xfId="2" applyFont="1" applyBorder="1" applyAlignment="1">
      <alignment horizontal="center" vertical="center" wrapText="1"/>
    </xf>
    <xf numFmtId="166" fontId="15" fillId="0" borderId="15" xfId="2" applyNumberFormat="1" applyFont="1" applyBorder="1" applyAlignment="1">
      <alignment horizontal="center" vertical="center" wrapText="1"/>
    </xf>
    <xf numFmtId="0" fontId="13" fillId="0" borderId="0" xfId="3" applyFont="1" applyBorder="1"/>
    <xf numFmtId="166" fontId="20" fillId="0" borderId="8" xfId="2" applyNumberFormat="1" applyFont="1" applyBorder="1" applyAlignment="1">
      <alignment horizontal="center" vertical="center" wrapText="1"/>
    </xf>
    <xf numFmtId="0" fontId="16" fillId="0" borderId="1" xfId="0" applyFont="1" applyBorder="1" applyAlignment="1">
      <alignment vertical="center" wrapText="1"/>
    </xf>
    <xf numFmtId="0" fontId="30" fillId="0" borderId="0" xfId="3" applyFont="1" applyBorder="1" applyAlignment="1">
      <alignment horizontal="right" vertical="center" wrapText="1"/>
    </xf>
    <xf numFmtId="0" fontId="26" fillId="0" borderId="0" xfId="0" applyFont="1" applyBorder="1" applyAlignment="1">
      <alignment vertical="center"/>
    </xf>
    <xf numFmtId="0" fontId="26" fillId="0" borderId="0" xfId="0" applyFont="1" applyAlignment="1">
      <alignment vertical="center" wrapText="1"/>
    </xf>
    <xf numFmtId="164" fontId="14" fillId="0" borderId="0" xfId="1" quotePrefix="1" applyNumberFormat="1" applyFont="1" applyFill="1" applyBorder="1" applyAlignment="1">
      <alignment horizontal="left" vertical="center" wrapText="1"/>
    </xf>
    <xf numFmtId="0" fontId="12" fillId="0" borderId="5" xfId="4" applyFont="1" applyFill="1" applyBorder="1" applyAlignment="1">
      <alignment horizontal="left" vertical="center" wrapText="1"/>
    </xf>
    <xf numFmtId="164" fontId="12" fillId="0" borderId="5" xfId="1" applyNumberFormat="1" applyFont="1" applyFill="1" applyBorder="1" applyAlignment="1">
      <alignment vertical="center" wrapText="1"/>
    </xf>
    <xf numFmtId="164" fontId="14" fillId="0" borderId="0" xfId="1" applyNumberFormat="1" applyFont="1" applyFill="1" applyBorder="1" applyAlignment="1">
      <alignment wrapText="1"/>
    </xf>
    <xf numFmtId="164" fontId="12" fillId="0" borderId="0" xfId="1" applyNumberFormat="1" applyFont="1" applyFill="1" applyBorder="1" applyAlignment="1">
      <alignment wrapText="1"/>
    </xf>
    <xf numFmtId="0" fontId="13" fillId="0" borderId="0" xfId="3" applyFont="1" applyFill="1" applyAlignment="1">
      <alignment vertical="center"/>
    </xf>
    <xf numFmtId="164" fontId="12" fillId="0" borderId="1" xfId="1" quotePrefix="1" applyNumberFormat="1" applyFont="1" applyFill="1" applyBorder="1" applyAlignment="1">
      <alignment horizontal="left" vertical="center" wrapText="1"/>
    </xf>
    <xf numFmtId="164" fontId="14" fillId="0" borderId="1" xfId="1" applyNumberFormat="1" applyFont="1" applyFill="1" applyBorder="1" applyAlignment="1">
      <alignment horizontal="left" vertical="center" wrapText="1"/>
    </xf>
    <xf numFmtId="168" fontId="14" fillId="0" borderId="1" xfId="1" applyNumberFormat="1" applyFont="1" applyFill="1" applyBorder="1" applyAlignment="1">
      <alignment horizontal="left" vertical="center" wrapText="1"/>
    </xf>
    <xf numFmtId="0" fontId="13" fillId="0" borderId="0" xfId="3" applyFont="1" applyFill="1" applyAlignment="1"/>
    <xf numFmtId="164" fontId="3" fillId="0" borderId="0" xfId="3" applyNumberFormat="1" applyFont="1" applyAlignment="1"/>
    <xf numFmtId="167" fontId="3" fillId="0" borderId="0" xfId="3" applyNumberFormat="1" applyFont="1" applyAlignment="1"/>
    <xf numFmtId="0" fontId="27" fillId="0" borderId="3" xfId="3" applyFont="1" applyBorder="1" applyAlignment="1">
      <alignment horizontal="left" wrapText="1"/>
    </xf>
    <xf numFmtId="0" fontId="27" fillId="0" borderId="11" xfId="3" applyFont="1" applyBorder="1" applyAlignment="1">
      <alignment horizontal="left" vertical="center" wrapText="1"/>
    </xf>
    <xf numFmtId="0" fontId="27" fillId="0" borderId="3" xfId="3" applyFont="1" applyBorder="1" applyAlignment="1">
      <alignment horizontal="left" vertical="center" wrapText="1"/>
    </xf>
    <xf numFmtId="0" fontId="13" fillId="0" borderId="1" xfId="0" applyFont="1" applyFill="1" applyBorder="1" applyAlignment="1">
      <alignment vertical="center" wrapText="1"/>
    </xf>
    <xf numFmtId="0" fontId="29" fillId="0" borderId="1" xfId="0" applyFont="1" applyFill="1" applyBorder="1" applyAlignment="1">
      <alignment horizontal="right" vertical="center" wrapText="1"/>
    </xf>
    <xf numFmtId="0" fontId="29" fillId="0" borderId="13" xfId="0" applyFont="1" applyFill="1" applyBorder="1" applyAlignment="1">
      <alignment horizontal="right" vertical="center" wrapText="1"/>
    </xf>
    <xf numFmtId="0" fontId="29" fillId="0" borderId="12" xfId="0" applyFont="1" applyFill="1" applyBorder="1" applyAlignment="1">
      <alignment horizontal="right" vertical="center" wrapText="1"/>
    </xf>
    <xf numFmtId="164" fontId="13" fillId="0" borderId="0" xfId="0" applyNumberFormat="1" applyFont="1" applyFill="1" applyAlignment="1">
      <alignment horizontal="right" vertical="center"/>
    </xf>
    <xf numFmtId="169" fontId="13" fillId="0" borderId="0" xfId="0" applyNumberFormat="1" applyFont="1" applyFill="1" applyBorder="1" applyAlignment="1">
      <alignment horizontal="right" vertical="center"/>
    </xf>
    <xf numFmtId="164" fontId="13" fillId="0" borderId="4" xfId="0" applyNumberFormat="1" applyFont="1" applyFill="1" applyBorder="1" applyAlignment="1">
      <alignment horizontal="right" vertical="center"/>
    </xf>
    <xf numFmtId="164" fontId="13" fillId="0" borderId="0" xfId="0" applyNumberFormat="1" applyFont="1" applyFill="1" applyBorder="1" applyAlignment="1">
      <alignment horizontal="right" vertical="center"/>
    </xf>
    <xf numFmtId="169" fontId="13" fillId="0" borderId="7" xfId="0" applyNumberFormat="1" applyFont="1" applyFill="1" applyBorder="1" applyAlignment="1">
      <alignment horizontal="right" vertical="center"/>
    </xf>
    <xf numFmtId="164" fontId="19" fillId="0" borderId="0" xfId="0" applyNumberFormat="1" applyFont="1" applyFill="1" applyAlignment="1">
      <alignment horizontal="right"/>
    </xf>
    <xf numFmtId="169" fontId="19" fillId="0" borderId="0" xfId="0" applyNumberFormat="1" applyFont="1" applyFill="1" applyBorder="1" applyAlignment="1">
      <alignment horizontal="right"/>
    </xf>
    <xf numFmtId="169" fontId="19" fillId="0" borderId="7" xfId="0" applyNumberFormat="1" applyFont="1" applyFill="1" applyBorder="1" applyAlignment="1">
      <alignment horizontal="right"/>
    </xf>
    <xf numFmtId="169" fontId="19" fillId="0" borderId="7" xfId="0" applyNumberFormat="1" applyFont="1" applyBorder="1" applyAlignment="1">
      <alignment horizontal="right"/>
    </xf>
    <xf numFmtId="164" fontId="13" fillId="0" borderId="3" xfId="0" applyNumberFormat="1" applyFont="1" applyFill="1" applyBorder="1" applyAlignment="1">
      <alignment horizontal="right" vertical="center"/>
    </xf>
    <xf numFmtId="169" fontId="13" fillId="0" borderId="6" xfId="0" applyNumberFormat="1" applyFont="1" applyFill="1" applyBorder="1" applyAlignment="1">
      <alignment horizontal="right" vertical="center"/>
    </xf>
    <xf numFmtId="169" fontId="13" fillId="0" borderId="3" xfId="0" applyNumberFormat="1" applyFont="1" applyFill="1" applyBorder="1" applyAlignment="1">
      <alignment horizontal="right" vertical="center"/>
    </xf>
    <xf numFmtId="17" fontId="15" fillId="0" borderId="0" xfId="4" quotePrefix="1" applyNumberFormat="1" applyFont="1" applyFill="1" applyAlignment="1">
      <alignment horizontal="left"/>
    </xf>
    <xf numFmtId="164" fontId="20" fillId="0" borderId="0" xfId="1" applyNumberFormat="1" applyFont="1" applyFill="1" applyBorder="1" applyAlignment="1">
      <alignment horizontal="right" wrapText="1"/>
    </xf>
    <xf numFmtId="17" fontId="15" fillId="0" borderId="1" xfId="4" quotePrefix="1" applyNumberFormat="1" applyFont="1" applyFill="1" applyBorder="1" applyAlignment="1">
      <alignment horizontal="left"/>
    </xf>
    <xf numFmtId="164" fontId="20" fillId="0" borderId="1" xfId="1" applyNumberFormat="1" applyFont="1" applyFill="1" applyBorder="1" applyAlignment="1">
      <alignment horizontal="right" wrapText="1"/>
    </xf>
    <xf numFmtId="169" fontId="20" fillId="0" borderId="12" xfId="1" applyNumberFormat="1" applyFont="1" applyFill="1" applyBorder="1" applyAlignment="1">
      <alignment horizontal="right" wrapText="1"/>
    </xf>
    <xf numFmtId="169" fontId="20" fillId="0" borderId="1" xfId="1" applyNumberFormat="1" applyFont="1" applyFill="1" applyBorder="1" applyAlignment="1">
      <alignment horizontal="right" wrapText="1"/>
    </xf>
    <xf numFmtId="17" fontId="15" fillId="0" borderId="0" xfId="4" quotePrefix="1" applyNumberFormat="1" applyFont="1" applyAlignment="1">
      <alignment horizontal="left"/>
    </xf>
    <xf numFmtId="0" fontId="16" fillId="0" borderId="0" xfId="0" applyFont="1" applyBorder="1" applyAlignment="1">
      <alignment horizontal="left" vertical="center" wrapText="1"/>
    </xf>
    <xf numFmtId="0" fontId="13" fillId="0" borderId="0" xfId="3" applyFont="1" applyBorder="1" applyAlignment="1">
      <alignment vertical="center"/>
    </xf>
    <xf numFmtId="43" fontId="14" fillId="0" borderId="0" xfId="1" applyNumberFormat="1" applyFont="1" applyFill="1" applyBorder="1" applyAlignment="1">
      <alignment horizontal="left" vertical="center" wrapText="1"/>
    </xf>
    <xf numFmtId="43" fontId="16" fillId="0" borderId="0" xfId="1" applyNumberFormat="1" applyFont="1" applyAlignment="1">
      <alignment vertical="center"/>
    </xf>
    <xf numFmtId="43" fontId="13" fillId="0" borderId="0" xfId="1" applyNumberFormat="1" applyFont="1" applyAlignment="1">
      <alignment vertical="center"/>
    </xf>
    <xf numFmtId="43" fontId="12" fillId="0" borderId="5" xfId="1" applyNumberFormat="1" applyFont="1" applyFill="1" applyBorder="1" applyAlignment="1">
      <alignment horizontal="left" vertical="center" wrapText="1"/>
    </xf>
    <xf numFmtId="164" fontId="15" fillId="0" borderId="2" xfId="1" applyNumberFormat="1" applyFont="1" applyFill="1" applyBorder="1" applyAlignment="1">
      <alignment horizontal="left" vertical="center" wrapText="1"/>
    </xf>
    <xf numFmtId="164" fontId="18" fillId="0" borderId="2" xfId="1" applyNumberFormat="1" applyFont="1" applyBorder="1" applyAlignment="1">
      <alignment vertical="center"/>
    </xf>
    <xf numFmtId="43" fontId="16" fillId="0" borderId="2" xfId="1" applyFont="1" applyBorder="1" applyAlignment="1">
      <alignment vertical="center"/>
    </xf>
    <xf numFmtId="0" fontId="16" fillId="0" borderId="2" xfId="3" applyFont="1" applyBorder="1" applyAlignment="1">
      <alignment vertical="center"/>
    </xf>
    <xf numFmtId="164" fontId="18" fillId="0" borderId="0" xfId="1" applyNumberFormat="1" applyFont="1" applyAlignment="1">
      <alignment vertical="center"/>
    </xf>
    <xf numFmtId="167" fontId="13" fillId="0" borderId="0" xfId="3" applyNumberFormat="1" applyFont="1" applyAlignment="1">
      <alignment vertical="center"/>
    </xf>
    <xf numFmtId="0" fontId="14" fillId="0" borderId="0" xfId="3" applyFont="1" applyBorder="1" applyAlignment="1">
      <alignment vertical="center" wrapText="1"/>
    </xf>
    <xf numFmtId="17" fontId="8" fillId="0" borderId="0" xfId="3" applyNumberFormat="1" applyFont="1" applyFill="1"/>
    <xf numFmtId="0" fontId="42" fillId="0" borderId="2" xfId="3" applyFont="1" applyBorder="1" applyAlignment="1">
      <alignment vertical="center" wrapText="1"/>
    </xf>
    <xf numFmtId="17" fontId="27" fillId="0" borderId="3" xfId="4" quotePrefix="1" applyNumberFormat="1" applyFont="1" applyFill="1" applyBorder="1" applyAlignment="1">
      <alignment vertical="center"/>
    </xf>
    <xf numFmtId="164" fontId="31" fillId="0" borderId="3" xfId="1" applyNumberFormat="1" applyFont="1" applyFill="1" applyBorder="1" applyAlignment="1">
      <alignment vertical="center" wrapText="1"/>
    </xf>
    <xf numFmtId="168" fontId="31" fillId="0" borderId="3" xfId="1" applyNumberFormat="1" applyFont="1" applyFill="1" applyBorder="1" applyAlignment="1">
      <alignment horizontal="left" vertical="center" wrapText="1"/>
    </xf>
    <xf numFmtId="164" fontId="31" fillId="0" borderId="3" xfId="1" applyNumberFormat="1" applyFont="1" applyFill="1" applyBorder="1" applyAlignment="1">
      <alignment horizontal="left" vertical="center" wrapText="1"/>
    </xf>
    <xf numFmtId="164" fontId="29" fillId="0" borderId="0" xfId="3" applyNumberFormat="1" applyFont="1" applyAlignment="1">
      <alignment vertical="center"/>
    </xf>
    <xf numFmtId="167" fontId="29" fillId="0" borderId="0" xfId="3" applyNumberFormat="1" applyFont="1" applyAlignment="1">
      <alignment vertical="center"/>
    </xf>
    <xf numFmtId="17" fontId="27" fillId="0" borderId="5" xfId="4" quotePrefix="1" applyNumberFormat="1" applyFont="1" applyFill="1" applyBorder="1" applyAlignment="1">
      <alignment vertical="center"/>
    </xf>
    <xf numFmtId="164" fontId="31" fillId="0" borderId="5" xfId="1" applyNumberFormat="1" applyFont="1" applyFill="1" applyBorder="1" applyAlignment="1">
      <alignment vertical="center" wrapText="1"/>
    </xf>
    <xf numFmtId="164" fontId="43" fillId="0" borderId="5" xfId="1" applyNumberFormat="1" applyFont="1" applyFill="1" applyBorder="1" applyAlignment="1">
      <alignment horizontal="left" vertical="center" wrapText="1"/>
    </xf>
    <xf numFmtId="168" fontId="31" fillId="0" borderId="5" xfId="1" applyNumberFormat="1" applyFont="1" applyFill="1" applyBorder="1" applyAlignment="1">
      <alignment horizontal="left" vertical="center" wrapText="1"/>
    </xf>
    <xf numFmtId="164" fontId="4" fillId="0" borderId="0" xfId="1" applyNumberFormat="1" applyFont="1" applyFill="1" applyBorder="1" applyAlignment="1">
      <alignment horizontal="left" wrapText="1"/>
    </xf>
    <xf numFmtId="0" fontId="4" fillId="0" borderId="1" xfId="3" applyFont="1" applyFill="1" applyBorder="1" applyAlignment="1">
      <alignment horizontal="right" vertical="center" wrapText="1"/>
    </xf>
    <xf numFmtId="168" fontId="4" fillId="0" borderId="1" xfId="3" applyNumberFormat="1" applyFont="1" applyFill="1" applyBorder="1" applyAlignment="1">
      <alignment horizontal="right" vertical="center" wrapText="1"/>
    </xf>
    <xf numFmtId="164" fontId="8" fillId="0" borderId="0" xfId="1" applyNumberFormat="1" applyFont="1" applyFill="1" applyBorder="1" applyAlignment="1">
      <alignment horizontal="left" vertical="center"/>
    </xf>
    <xf numFmtId="164" fontId="8" fillId="0" borderId="1" xfId="1" applyNumberFormat="1" applyFont="1" applyFill="1" applyBorder="1" applyAlignment="1">
      <alignment horizontal="left" vertical="center"/>
    </xf>
    <xf numFmtId="164" fontId="14" fillId="0" borderId="0" xfId="1" applyNumberFormat="1" applyFont="1" applyBorder="1" applyAlignment="1">
      <alignment horizontal="center" vertical="top" wrapText="1"/>
    </xf>
    <xf numFmtId="164" fontId="32" fillId="0" borderId="0" xfId="1" applyNumberFormat="1" applyFont="1" applyFill="1" applyBorder="1" applyAlignment="1">
      <alignment horizontal="left" vertical="center" wrapText="1"/>
    </xf>
    <xf numFmtId="0" fontId="20" fillId="0" borderId="3" xfId="4" applyFont="1" applyBorder="1" applyAlignment="1">
      <alignment vertical="center" wrapText="1"/>
    </xf>
    <xf numFmtId="17" fontId="12" fillId="0" borderId="0" xfId="4" quotePrefix="1" applyNumberFormat="1" applyFont="1" applyFill="1" applyBorder="1" applyAlignment="1">
      <alignment horizontal="left" wrapText="1"/>
    </xf>
    <xf numFmtId="0" fontId="13" fillId="0" borderId="2" xfId="0" applyFont="1" applyFill="1" applyBorder="1" applyAlignment="1">
      <alignment vertical="center" wrapText="1"/>
    </xf>
    <xf numFmtId="164" fontId="13" fillId="0" borderId="3" xfId="0" applyNumberFormat="1" applyFont="1" applyFill="1" applyBorder="1" applyAlignment="1">
      <alignment horizontal="right"/>
    </xf>
    <xf numFmtId="169" fontId="13" fillId="0" borderId="6" xfId="0" applyNumberFormat="1" applyFont="1" applyFill="1" applyBorder="1" applyAlignment="1">
      <alignment horizontal="right"/>
    </xf>
    <xf numFmtId="169" fontId="13" fillId="0" borderId="3" xfId="0" applyNumberFormat="1" applyFont="1" applyFill="1" applyBorder="1" applyAlignment="1">
      <alignment horizontal="right"/>
    </xf>
    <xf numFmtId="164" fontId="12" fillId="0" borderId="3" xfId="1" quotePrefix="1" applyNumberFormat="1" applyFont="1" applyFill="1" applyBorder="1" applyAlignment="1">
      <alignment horizontal="left" wrapText="1"/>
    </xf>
    <xf numFmtId="0" fontId="19" fillId="0" borderId="0" xfId="0" applyFont="1" applyFill="1" applyBorder="1" applyAlignment="1">
      <alignment vertical="center" wrapText="1"/>
    </xf>
    <xf numFmtId="164" fontId="12" fillId="0" borderId="3" xfId="1" quotePrefix="1" applyNumberFormat="1" applyFont="1" applyFill="1" applyBorder="1" applyAlignment="1">
      <alignment horizontal="left" vertical="center" wrapText="1"/>
    </xf>
    <xf numFmtId="164" fontId="15" fillId="0" borderId="3" xfId="1" applyNumberFormat="1" applyFont="1" applyBorder="1" applyAlignment="1">
      <alignment vertical="center" wrapText="1"/>
    </xf>
    <xf numFmtId="166" fontId="15" fillId="0" borderId="3" xfId="2" applyNumberFormat="1" applyFont="1" applyBorder="1" applyAlignment="1">
      <alignment horizontal="center" vertical="center" wrapText="1"/>
    </xf>
    <xf numFmtId="166" fontId="15" fillId="0" borderId="6" xfId="2" applyNumberFormat="1" applyFont="1" applyBorder="1" applyAlignment="1">
      <alignment horizontal="center" vertical="center" wrapText="1"/>
    </xf>
    <xf numFmtId="0" fontId="20" fillId="0" borderId="0" xfId="4" applyFont="1" applyAlignment="1">
      <alignment vertical="center" wrapText="1"/>
    </xf>
    <xf numFmtId="168" fontId="14" fillId="0" borderId="20" xfId="1" applyNumberFormat="1" applyFont="1" applyFill="1" applyBorder="1" applyAlignment="1">
      <alignment horizontal="left" vertical="center" wrapText="1"/>
    </xf>
    <xf numFmtId="168" fontId="12" fillId="0" borderId="21" xfId="1" applyNumberFormat="1" applyFont="1" applyFill="1" applyBorder="1" applyAlignment="1">
      <alignment horizontal="left" vertical="center" wrapText="1"/>
    </xf>
    <xf numFmtId="168" fontId="12" fillId="0" borderId="5" xfId="1" applyNumberFormat="1" applyFont="1" applyFill="1" applyBorder="1" applyAlignment="1">
      <alignment horizontal="left" vertical="center" wrapText="1"/>
    </xf>
    <xf numFmtId="168" fontId="12" fillId="0" borderId="1" xfId="3" applyNumberFormat="1" applyFont="1" applyBorder="1" applyAlignment="1">
      <alignment vertical="center" wrapText="1"/>
    </xf>
    <xf numFmtId="0" fontId="13" fillId="0" borderId="1" xfId="3" applyFont="1" applyBorder="1" applyAlignment="1">
      <alignment vertical="center"/>
    </xf>
    <xf numFmtId="0" fontId="14" fillId="0" borderId="21" xfId="3" applyFont="1" applyBorder="1" applyAlignment="1">
      <alignment horizontal="right" vertical="center" wrapText="1"/>
    </xf>
    <xf numFmtId="168" fontId="13" fillId="0" borderId="0" xfId="3" applyNumberFormat="1" applyFont="1" applyAlignment="1">
      <alignment vertical="center"/>
    </xf>
    <xf numFmtId="17" fontId="16" fillId="0" borderId="0" xfId="3" applyNumberFormat="1" applyFont="1" applyAlignment="1"/>
    <xf numFmtId="168" fontId="16" fillId="0" borderId="0" xfId="1" applyNumberFormat="1" applyFont="1" applyBorder="1" applyAlignment="1">
      <alignment horizontal="left" vertical="center"/>
    </xf>
    <xf numFmtId="164" fontId="13" fillId="0" borderId="0" xfId="5" applyNumberFormat="1" applyFont="1" applyAlignment="1">
      <alignment vertical="center"/>
    </xf>
    <xf numFmtId="17" fontId="28" fillId="0" borderId="0" xfId="0" quotePrefix="1" applyNumberFormat="1" applyFont="1" applyFill="1" applyBorder="1" applyAlignment="1"/>
    <xf numFmtId="0" fontId="13" fillId="0" borderId="0" xfId="0" applyFont="1" applyFill="1" applyBorder="1" applyAlignment="1">
      <alignment horizontal="left" vertical="center"/>
    </xf>
    <xf numFmtId="0" fontId="3" fillId="0" borderId="0" xfId="3" applyFont="1" applyFill="1" applyAlignment="1">
      <alignment vertical="center"/>
    </xf>
    <xf numFmtId="9" fontId="3" fillId="0" borderId="0" xfId="2" applyFont="1" applyFill="1" applyAlignment="1">
      <alignment horizontal="right" vertical="center"/>
    </xf>
    <xf numFmtId="168" fontId="3" fillId="0" borderId="0" xfId="3" applyNumberFormat="1" applyFont="1" applyFill="1" applyAlignment="1">
      <alignment vertical="center"/>
    </xf>
    <xf numFmtId="0" fontId="3" fillId="0" borderId="11" xfId="3" applyFont="1" applyBorder="1" applyAlignment="1">
      <alignment vertical="center"/>
    </xf>
    <xf numFmtId="168" fontId="24" fillId="0" borderId="0" xfId="3" applyNumberFormat="1" applyFont="1" applyAlignment="1">
      <alignment vertical="center"/>
    </xf>
    <xf numFmtId="164" fontId="24" fillId="0" borderId="0" xfId="3" applyNumberFormat="1" applyFont="1" applyAlignment="1">
      <alignment vertical="center"/>
    </xf>
    <xf numFmtId="164" fontId="24" fillId="0" borderId="0" xfId="3" applyNumberFormat="1" applyFont="1" applyAlignment="1"/>
    <xf numFmtId="0" fontId="24" fillId="0" borderId="0" xfId="3" applyFont="1" applyAlignment="1">
      <alignment vertical="center"/>
    </xf>
    <xf numFmtId="164" fontId="3" fillId="0" borderId="0" xfId="2" applyNumberFormat="1" applyFont="1" applyAlignment="1">
      <alignment vertical="center"/>
    </xf>
    <xf numFmtId="43" fontId="13" fillId="0" borderId="0" xfId="1" applyFont="1" applyAlignment="1">
      <alignment vertical="center"/>
    </xf>
    <xf numFmtId="164" fontId="12" fillId="0" borderId="0" xfId="1" quotePrefix="1" applyNumberFormat="1" applyFont="1" applyFill="1" applyBorder="1" applyAlignment="1">
      <alignment horizontal="left" wrapText="1"/>
    </xf>
    <xf numFmtId="164" fontId="13" fillId="0" borderId="0" xfId="0" applyNumberFormat="1" applyFont="1" applyFill="1" applyBorder="1" applyAlignment="1">
      <alignment horizontal="right"/>
    </xf>
    <xf numFmtId="169" fontId="13" fillId="0" borderId="0" xfId="0" applyNumberFormat="1" applyFont="1" applyFill="1" applyBorder="1" applyAlignment="1">
      <alignment horizontal="right"/>
    </xf>
    <xf numFmtId="164" fontId="14" fillId="0" borderId="0" xfId="1" applyNumberFormat="1" applyFont="1" applyFill="1" applyBorder="1" applyAlignment="1">
      <alignment horizontal="left" wrapText="1"/>
    </xf>
    <xf numFmtId="168" fontId="14" fillId="0" borderId="0" xfId="1" applyNumberFormat="1" applyFont="1" applyFill="1" applyBorder="1" applyAlignment="1">
      <alignment horizontal="left" wrapText="1"/>
    </xf>
    <xf numFmtId="0" fontId="13" fillId="0" borderId="0" xfId="3" applyFont="1" applyAlignment="1"/>
    <xf numFmtId="0" fontId="13" fillId="0" borderId="0" xfId="3" applyFont="1" applyFill="1" applyBorder="1" applyAlignment="1">
      <alignment vertical="center"/>
    </xf>
    <xf numFmtId="171" fontId="13" fillId="0" borderId="0" xfId="3" applyNumberFormat="1" applyFont="1" applyFill="1" applyAlignment="1">
      <alignment vertical="center"/>
    </xf>
    <xf numFmtId="164" fontId="13" fillId="0" borderId="0" xfId="3" applyNumberFormat="1" applyFont="1" applyAlignment="1">
      <alignment vertical="center"/>
    </xf>
    <xf numFmtId="168" fontId="14" fillId="0" borderId="1" xfId="3" applyNumberFormat="1" applyFont="1" applyBorder="1" applyAlignment="1">
      <alignment horizontal="right" vertical="center" wrapText="1"/>
    </xf>
    <xf numFmtId="17" fontId="15" fillId="0" borderId="3" xfId="4" quotePrefix="1" applyNumberFormat="1" applyFont="1" applyFill="1" applyBorder="1" applyAlignment="1">
      <alignment vertical="center"/>
    </xf>
    <xf numFmtId="164" fontId="20" fillId="0" borderId="3" xfId="1" applyNumberFormat="1" applyFont="1" applyFill="1" applyBorder="1" applyAlignment="1">
      <alignment vertical="center" wrapText="1"/>
    </xf>
    <xf numFmtId="168" fontId="20" fillId="0" borderId="3" xfId="1" applyNumberFormat="1" applyFont="1" applyFill="1" applyBorder="1" applyAlignment="1">
      <alignment horizontal="left" vertical="center" wrapText="1"/>
    </xf>
    <xf numFmtId="17" fontId="15" fillId="0" borderId="15" xfId="4" quotePrefix="1" applyNumberFormat="1" applyFont="1" applyFill="1" applyBorder="1" applyAlignment="1"/>
    <xf numFmtId="164" fontId="20" fillId="0" borderId="15" xfId="1" applyNumberFormat="1" applyFont="1" applyFill="1" applyBorder="1" applyAlignment="1">
      <alignment wrapText="1"/>
    </xf>
    <xf numFmtId="168" fontId="20" fillId="0" borderId="15" xfId="1" applyNumberFormat="1" applyFont="1" applyFill="1" applyBorder="1" applyAlignment="1">
      <alignment horizontal="left" wrapText="1"/>
    </xf>
    <xf numFmtId="17" fontId="15" fillId="0" borderId="1" xfId="4" quotePrefix="1" applyNumberFormat="1" applyFont="1" applyFill="1" applyBorder="1" applyAlignment="1">
      <alignment vertical="center"/>
    </xf>
    <xf numFmtId="164" fontId="20" fillId="0" borderId="1" xfId="1" applyNumberFormat="1" applyFont="1" applyFill="1" applyBorder="1" applyAlignment="1">
      <alignment vertical="center" wrapText="1"/>
    </xf>
    <xf numFmtId="168" fontId="20" fillId="0" borderId="1" xfId="1" applyNumberFormat="1" applyFont="1" applyFill="1" applyBorder="1" applyAlignment="1">
      <alignment horizontal="left" vertical="center" wrapText="1"/>
    </xf>
    <xf numFmtId="0" fontId="15" fillId="0" borderId="0" xfId="3" applyFont="1" applyBorder="1" applyAlignment="1">
      <alignment vertical="center" wrapText="1"/>
    </xf>
    <xf numFmtId="0" fontId="21" fillId="0" borderId="0" xfId="0" applyFont="1" applyBorder="1" applyAlignment="1">
      <alignment vertical="center"/>
    </xf>
    <xf numFmtId="0" fontId="30" fillId="0" borderId="13" xfId="3" applyFont="1" applyFill="1" applyBorder="1" applyAlignment="1">
      <alignment horizontal="right" vertical="center" wrapText="1"/>
    </xf>
    <xf numFmtId="0" fontId="30" fillId="0" borderId="1" xfId="3" applyFont="1" applyFill="1" applyBorder="1" applyAlignment="1">
      <alignment horizontal="right" vertical="center" wrapText="1"/>
    </xf>
    <xf numFmtId="168" fontId="30" fillId="0" borderId="0" xfId="1" applyNumberFormat="1" applyFont="1" applyFill="1" applyBorder="1" applyAlignment="1">
      <alignment horizontal="left" vertical="center" wrapText="1"/>
    </xf>
    <xf numFmtId="164" fontId="30" fillId="0" borderId="4" xfId="1" applyNumberFormat="1" applyFont="1" applyFill="1" applyBorder="1" applyAlignment="1">
      <alignment horizontal="left" vertical="center" wrapText="1"/>
    </xf>
    <xf numFmtId="168" fontId="32" fillId="0" borderId="5" xfId="1" applyNumberFormat="1" applyFont="1" applyFill="1" applyBorder="1" applyAlignment="1">
      <alignment horizontal="left" vertical="center" wrapText="1"/>
    </xf>
    <xf numFmtId="164" fontId="32" fillId="0" borderId="19" xfId="1" applyNumberFormat="1" applyFont="1" applyFill="1" applyBorder="1" applyAlignment="1">
      <alignment horizontal="left" vertical="center" wrapText="1"/>
    </xf>
    <xf numFmtId="168" fontId="29" fillId="0" borderId="0" xfId="3" applyNumberFormat="1" applyFont="1" applyAlignment="1">
      <alignment vertical="center"/>
    </xf>
    <xf numFmtId="0" fontId="29" fillId="0" borderId="0" xfId="3" applyFont="1" applyFill="1" applyAlignment="1">
      <alignment vertical="center"/>
    </xf>
    <xf numFmtId="168" fontId="14" fillId="0" borderId="12" xfId="3" applyNumberFormat="1" applyFont="1" applyBorder="1" applyAlignment="1">
      <alignment horizontal="right" vertical="center" wrapText="1"/>
    </xf>
    <xf numFmtId="168" fontId="14" fillId="0" borderId="7" xfId="1" applyNumberFormat="1" applyFont="1" applyFill="1" applyBorder="1" applyAlignment="1">
      <alignment horizontal="left" vertical="center" wrapText="1"/>
    </xf>
    <xf numFmtId="169" fontId="13" fillId="0" borderId="16" xfId="0" applyNumberFormat="1" applyFont="1" applyFill="1" applyBorder="1" applyAlignment="1">
      <alignment horizontal="right"/>
    </xf>
    <xf numFmtId="169" fontId="13" fillId="0" borderId="7" xfId="0" applyNumberFormat="1" applyFont="1" applyFill="1" applyBorder="1" applyAlignment="1">
      <alignment horizontal="right"/>
    </xf>
    <xf numFmtId="43" fontId="13" fillId="0" borderId="0" xfId="1" applyFont="1"/>
    <xf numFmtId="168" fontId="13" fillId="0" borderId="0" xfId="3" applyNumberFormat="1" applyFont="1"/>
    <xf numFmtId="166" fontId="13" fillId="0" borderId="0" xfId="2" applyNumberFormat="1" applyFont="1"/>
    <xf numFmtId="166" fontId="15" fillId="0" borderId="16" xfId="2" applyNumberFormat="1" applyFont="1" applyBorder="1" applyAlignment="1">
      <alignment horizontal="center" vertical="center" wrapText="1"/>
    </xf>
    <xf numFmtId="0" fontId="0" fillId="0" borderId="0" xfId="0" applyFill="1" applyBorder="1" applyAlignment="1">
      <alignment vertical="center"/>
    </xf>
    <xf numFmtId="164" fontId="20" fillId="0" borderId="3" xfId="1" applyNumberFormat="1" applyFont="1" applyFill="1" applyBorder="1" applyAlignment="1">
      <alignment horizontal="left" vertical="center" wrapText="1"/>
    </xf>
    <xf numFmtId="17" fontId="15" fillId="0" borderId="3" xfId="4" quotePrefix="1" applyNumberFormat="1" applyFont="1" applyBorder="1" applyAlignment="1">
      <alignment vertical="center"/>
    </xf>
    <xf numFmtId="17" fontId="15" fillId="0" borderId="15" xfId="4" quotePrefix="1" applyNumberFormat="1" applyFont="1" applyBorder="1" applyAlignment="1">
      <alignment vertical="center"/>
    </xf>
    <xf numFmtId="164" fontId="20" fillId="0" borderId="0" xfId="1" applyNumberFormat="1" applyFont="1" applyFill="1" applyBorder="1" applyAlignment="1">
      <alignment vertical="center" wrapText="1"/>
    </xf>
    <xf numFmtId="164" fontId="20" fillId="0" borderId="0" xfId="1" applyNumberFormat="1" applyFont="1" applyFill="1" applyBorder="1" applyAlignment="1">
      <alignment horizontal="left" vertical="center" wrapText="1"/>
    </xf>
    <xf numFmtId="168" fontId="20" fillId="0" borderId="0" xfId="1" applyNumberFormat="1" applyFont="1" applyFill="1" applyBorder="1" applyAlignment="1">
      <alignment horizontal="left" vertical="center" wrapText="1"/>
    </xf>
    <xf numFmtId="164" fontId="20" fillId="0" borderId="15" xfId="1" applyNumberFormat="1" applyFont="1" applyFill="1" applyBorder="1" applyAlignment="1">
      <alignment horizontal="left" vertical="center" wrapText="1"/>
    </xf>
    <xf numFmtId="168" fontId="14" fillId="0" borderId="2" xfId="1" applyNumberFormat="1" applyFont="1" applyFill="1" applyBorder="1" applyAlignment="1">
      <alignment horizontal="left" vertical="center" wrapText="1"/>
    </xf>
    <xf numFmtId="168" fontId="12" fillId="0" borderId="24" xfId="1" applyNumberFormat="1" applyFont="1" applyFill="1" applyBorder="1" applyAlignment="1">
      <alignment horizontal="left" vertical="center" wrapText="1"/>
    </xf>
    <xf numFmtId="168" fontId="13" fillId="0" borderId="0" xfId="3" applyNumberFormat="1" applyFont="1" applyFill="1" applyAlignment="1">
      <alignment vertical="center"/>
    </xf>
    <xf numFmtId="17" fontId="26" fillId="0" borderId="0" xfId="3" applyNumberFormat="1" applyFont="1"/>
    <xf numFmtId="164" fontId="12" fillId="0" borderId="0" xfId="1" applyNumberFormat="1" applyFont="1" applyFill="1" applyBorder="1" applyAlignment="1">
      <alignment horizontal="left" wrapText="1"/>
    </xf>
    <xf numFmtId="168" fontId="14" fillId="0" borderId="20" xfId="1" applyNumberFormat="1" applyFont="1" applyFill="1" applyBorder="1" applyAlignment="1">
      <alignment horizontal="left" wrapText="1"/>
    </xf>
    <xf numFmtId="168" fontId="13" fillId="0" borderId="0" xfId="3" applyNumberFormat="1" applyFont="1" applyBorder="1"/>
    <xf numFmtId="166" fontId="20" fillId="0" borderId="9" xfId="2" applyNumberFormat="1" applyFont="1" applyBorder="1" applyAlignment="1">
      <alignment horizontal="center" vertical="center" wrapText="1"/>
    </xf>
    <xf numFmtId="0" fontId="14" fillId="0" borderId="1" xfId="3" applyFont="1" applyBorder="1" applyAlignment="1">
      <alignment horizontal="left" vertical="center" wrapText="1"/>
    </xf>
    <xf numFmtId="0" fontId="12" fillId="0" borderId="0" xfId="3" applyFont="1" applyBorder="1" applyAlignment="1">
      <alignment horizontal="left" vertical="center" wrapText="1"/>
    </xf>
    <xf numFmtId="164" fontId="14" fillId="0" borderId="2" xfId="1" applyNumberFormat="1" applyFont="1" applyFill="1" applyBorder="1" applyAlignment="1">
      <alignment horizontal="left" vertical="center" wrapText="1"/>
    </xf>
    <xf numFmtId="164" fontId="20" fillId="0" borderId="5" xfId="1" applyNumberFormat="1" applyFont="1" applyFill="1" applyBorder="1" applyAlignment="1">
      <alignment vertical="center" wrapText="1"/>
    </xf>
    <xf numFmtId="164" fontId="61" fillId="0" borderId="5" xfId="1" applyNumberFormat="1" applyFont="1" applyFill="1" applyBorder="1" applyAlignment="1">
      <alignment horizontal="left" vertical="center" wrapText="1"/>
    </xf>
    <xf numFmtId="168" fontId="20" fillId="0" borderId="5" xfId="1" applyNumberFormat="1" applyFont="1" applyFill="1" applyBorder="1" applyAlignment="1">
      <alignment horizontal="left" vertical="center" wrapText="1"/>
    </xf>
    <xf numFmtId="164" fontId="20" fillId="0" borderId="5" xfId="1" applyNumberFormat="1" applyFont="1" applyFill="1" applyBorder="1" applyAlignment="1">
      <alignment horizontal="left" vertical="center" wrapText="1"/>
    </xf>
    <xf numFmtId="0" fontId="27" fillId="0" borderId="0" xfId="3" applyFont="1" applyBorder="1" applyAlignment="1">
      <alignment vertical="center"/>
    </xf>
    <xf numFmtId="0" fontId="41" fillId="0" borderId="0" xfId="0" applyFont="1" applyBorder="1" applyAlignment="1">
      <alignment vertical="center"/>
    </xf>
    <xf numFmtId="0" fontId="41" fillId="0" borderId="1" xfId="0" applyFont="1" applyBorder="1" applyAlignment="1">
      <alignment vertical="center"/>
    </xf>
    <xf numFmtId="0" fontId="14" fillId="0" borderId="0" xfId="3" applyFont="1" applyBorder="1" applyAlignment="1">
      <alignment horizontal="right" vertical="center" wrapText="1"/>
    </xf>
    <xf numFmtId="43" fontId="16" fillId="0" borderId="0" xfId="1" applyNumberFormat="1" applyFont="1" applyBorder="1" applyAlignment="1">
      <alignment vertical="center"/>
    </xf>
    <xf numFmtId="43" fontId="13" fillId="0" borderId="0" xfId="1" applyNumberFormat="1" applyFont="1" applyBorder="1" applyAlignment="1">
      <alignment vertical="center"/>
    </xf>
    <xf numFmtId="43" fontId="12" fillId="0" borderId="0" xfId="1" applyNumberFormat="1" applyFont="1" applyFill="1" applyBorder="1" applyAlignment="1">
      <alignment horizontal="left" vertical="center" wrapText="1"/>
    </xf>
    <xf numFmtId="9" fontId="4" fillId="0" borderId="0" xfId="2" applyFont="1" applyFill="1" applyBorder="1" applyAlignment="1">
      <alignment horizontal="right" vertical="center" wrapText="1"/>
    </xf>
    <xf numFmtId="0" fontId="17" fillId="0" borderId="0" xfId="0" applyFont="1" applyBorder="1" applyAlignment="1">
      <alignment horizontal="justify" vertical="top" wrapText="1"/>
    </xf>
    <xf numFmtId="0" fontId="23" fillId="0" borderId="4" xfId="0" applyFont="1" applyBorder="1" applyAlignment="1">
      <alignment horizontal="center" vertical="center"/>
    </xf>
    <xf numFmtId="0" fontId="23" fillId="0" borderId="0" xfId="0" applyFont="1" applyBorder="1" applyAlignment="1">
      <alignment horizontal="center" vertical="center"/>
    </xf>
    <xf numFmtId="0" fontId="23" fillId="0" borderId="7" xfId="0" applyFont="1" applyBorder="1" applyAlignment="1">
      <alignment horizontal="center" vertical="center"/>
    </xf>
    <xf numFmtId="0" fontId="25" fillId="0" borderId="4" xfId="0" applyFont="1" applyBorder="1" applyAlignment="1">
      <alignment horizontal="center"/>
    </xf>
    <xf numFmtId="0" fontId="25" fillId="0" borderId="0" xfId="0" applyFont="1" applyBorder="1" applyAlignment="1">
      <alignment horizontal="center"/>
    </xf>
    <xf numFmtId="0" fontId="25" fillId="0" borderId="7" xfId="0" applyFont="1" applyBorder="1" applyAlignment="1">
      <alignment horizontal="center"/>
    </xf>
    <xf numFmtId="0" fontId="8" fillId="0" borderId="4"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45" fillId="0" borderId="0" xfId="0" quotePrefix="1" applyFont="1" applyBorder="1" applyAlignment="1">
      <alignment horizontal="justify" vertical="center" wrapText="1"/>
    </xf>
    <xf numFmtId="0" fontId="45" fillId="0" borderId="0" xfId="0" applyFont="1" applyBorder="1" applyAlignment="1">
      <alignment horizontal="justify" vertical="center" wrapText="1"/>
    </xf>
    <xf numFmtId="0" fontId="45" fillId="0" borderId="3" xfId="0" applyFont="1" applyBorder="1" applyAlignment="1">
      <alignment horizontal="justify" vertical="center" wrapText="1"/>
    </xf>
    <xf numFmtId="17" fontId="16" fillId="0" borderId="0" xfId="0" quotePrefix="1" applyNumberFormat="1" applyFont="1" applyBorder="1" applyAlignment="1">
      <alignment horizontal="center"/>
    </xf>
    <xf numFmtId="0" fontId="0" fillId="0" borderId="0" xfId="0" applyBorder="1" applyAlignment="1">
      <alignment horizontal="left" vertical="center" wrapText="1"/>
    </xf>
    <xf numFmtId="0" fontId="23" fillId="0" borderId="0" xfId="0" applyFont="1" applyBorder="1" applyAlignment="1">
      <alignment horizontal="left" vertical="center"/>
    </xf>
    <xf numFmtId="0" fontId="19" fillId="0" borderId="0" xfId="0" applyFont="1" applyBorder="1" applyAlignment="1">
      <alignment horizontal="left" vertical="center"/>
    </xf>
    <xf numFmtId="0" fontId="21" fillId="0" borderId="0" xfId="0" applyFont="1" applyAlignment="1">
      <alignment horizontal="justify" vertical="top" wrapText="1"/>
    </xf>
    <xf numFmtId="0" fontId="14" fillId="0" borderId="11" xfId="3" applyFont="1" applyBorder="1" applyAlignment="1">
      <alignment horizontal="center" vertical="center" wrapText="1"/>
    </xf>
    <xf numFmtId="17" fontId="15" fillId="0" borderId="2" xfId="4" applyNumberFormat="1" applyFont="1" applyFill="1" applyBorder="1" applyAlignment="1">
      <alignment horizontal="justify" vertical="center" wrapText="1"/>
    </xf>
    <xf numFmtId="0" fontId="12" fillId="0" borderId="11" xfId="4" applyFont="1" applyBorder="1" applyAlignment="1">
      <alignment horizontal="center" wrapText="1"/>
    </xf>
    <xf numFmtId="164" fontId="14" fillId="0" borderId="0" xfId="1" applyNumberFormat="1" applyFont="1" applyBorder="1" applyAlignment="1">
      <alignment horizontal="right" vertical="center" wrapText="1"/>
    </xf>
    <xf numFmtId="164" fontId="14" fillId="0" borderId="1" xfId="1" applyNumberFormat="1" applyFont="1" applyBorder="1" applyAlignment="1">
      <alignment horizontal="right" vertical="center" wrapText="1"/>
    </xf>
    <xf numFmtId="164" fontId="15" fillId="0" borderId="0" xfId="1" applyNumberFormat="1" applyFont="1" applyBorder="1" applyAlignment="1">
      <alignment horizontal="center" vertical="center" wrapText="1"/>
    </xf>
    <xf numFmtId="164" fontId="15" fillId="0" borderId="1" xfId="1" applyNumberFormat="1" applyFont="1" applyBorder="1" applyAlignment="1">
      <alignment horizontal="center" vertical="center" wrapText="1"/>
    </xf>
    <xf numFmtId="0" fontId="16" fillId="0" borderId="0" xfId="3" applyFont="1" applyAlignment="1">
      <alignment horizontal="justify" vertical="center" wrapText="1"/>
    </xf>
    <xf numFmtId="164" fontId="14" fillId="0" borderId="11" xfId="1" applyNumberFormat="1" applyFont="1" applyBorder="1" applyAlignment="1">
      <alignment horizontal="center" vertical="center" wrapText="1"/>
    </xf>
    <xf numFmtId="164" fontId="14" fillId="0" borderId="23" xfId="1" applyNumberFormat="1" applyFont="1" applyBorder="1" applyAlignment="1">
      <alignment horizontal="center" vertical="center" wrapText="1"/>
    </xf>
    <xf numFmtId="0" fontId="14" fillId="0" borderId="0" xfId="3" applyFont="1" applyAlignment="1">
      <alignment horizontal="left" vertical="center" wrapText="1"/>
    </xf>
    <xf numFmtId="0" fontId="14" fillId="0" borderId="1" xfId="3" applyFont="1" applyBorder="1" applyAlignment="1">
      <alignment horizontal="left" vertical="center" wrapText="1"/>
    </xf>
    <xf numFmtId="164" fontId="15" fillId="0" borderId="7" xfId="1" applyNumberFormat="1" applyFont="1" applyBorder="1" applyAlignment="1">
      <alignment horizontal="center" vertical="center" wrapText="1"/>
    </xf>
    <xf numFmtId="164" fontId="15" fillId="0" borderId="12" xfId="1" applyNumberFormat="1" applyFont="1" applyBorder="1" applyAlignment="1">
      <alignment horizontal="center" vertical="center" wrapText="1"/>
    </xf>
    <xf numFmtId="0" fontId="12" fillId="0" borderId="11" xfId="3" applyFont="1" applyBorder="1" applyAlignment="1">
      <alignment horizontal="center" wrapText="1"/>
    </xf>
    <xf numFmtId="0" fontId="16" fillId="0" borderId="0" xfId="3" applyFont="1" applyFill="1" applyAlignment="1">
      <alignment horizontal="justify" vertical="center" wrapText="1"/>
    </xf>
    <xf numFmtId="17" fontId="15" fillId="0" borderId="2" xfId="4" quotePrefix="1" applyNumberFormat="1" applyFont="1" applyFill="1" applyBorder="1" applyAlignment="1">
      <alignment horizontal="left" wrapText="1"/>
    </xf>
    <xf numFmtId="0" fontId="26" fillId="0" borderId="0" xfId="3" applyFont="1" applyBorder="1" applyAlignment="1">
      <alignment horizontal="justify" vertical="center" wrapText="1"/>
    </xf>
    <xf numFmtId="17" fontId="31" fillId="0" borderId="0" xfId="3" quotePrefix="1" applyNumberFormat="1" applyFont="1" applyAlignment="1">
      <alignment horizontal="center" vertical="center" wrapText="1"/>
    </xf>
    <xf numFmtId="17" fontId="31" fillId="0" borderId="0" xfId="3" applyNumberFormat="1" applyFont="1" applyAlignment="1">
      <alignment horizontal="center" vertical="center" wrapText="1"/>
    </xf>
    <xf numFmtId="0" fontId="30" fillId="0" borderId="0" xfId="3" applyFont="1" applyAlignment="1">
      <alignment horizontal="left" vertical="center" wrapText="1"/>
    </xf>
    <xf numFmtId="0" fontId="30" fillId="0" borderId="1" xfId="3" applyFont="1" applyBorder="1" applyAlignment="1">
      <alignment horizontal="left" vertical="center" wrapText="1"/>
    </xf>
    <xf numFmtId="0" fontId="27" fillId="0" borderId="11" xfId="3" applyFont="1" applyBorder="1" applyAlignment="1">
      <alignment horizontal="center" vertical="center" wrapText="1"/>
    </xf>
    <xf numFmtId="0" fontId="27" fillId="0" borderId="3" xfId="3" applyFont="1" applyBorder="1" applyAlignment="1">
      <alignment horizontal="center" vertical="center" wrapText="1"/>
    </xf>
    <xf numFmtId="0" fontId="26" fillId="0" borderId="2" xfId="3" applyFont="1" applyBorder="1" applyAlignment="1">
      <alignment horizontal="justify" vertical="center" wrapText="1"/>
    </xf>
    <xf numFmtId="17" fontId="31" fillId="0" borderId="0" xfId="3" quotePrefix="1" applyNumberFormat="1" applyFont="1" applyBorder="1" applyAlignment="1">
      <alignment horizontal="center" vertical="center" wrapText="1"/>
    </xf>
    <xf numFmtId="17" fontId="31" fillId="0" borderId="0" xfId="3" applyNumberFormat="1" applyFont="1" applyBorder="1" applyAlignment="1">
      <alignment horizontal="center" vertical="center" wrapText="1"/>
    </xf>
    <xf numFmtId="17" fontId="31" fillId="0" borderId="0" xfId="3" quotePrefix="1" applyNumberFormat="1" applyFont="1" applyAlignment="1">
      <alignment horizontal="center" vertical="top" wrapText="1"/>
    </xf>
    <xf numFmtId="17" fontId="31" fillId="0" borderId="0" xfId="3" applyNumberFormat="1" applyFont="1" applyAlignment="1">
      <alignment horizontal="center" vertical="top" wrapText="1"/>
    </xf>
    <xf numFmtId="0" fontId="29" fillId="0" borderId="11" xfId="0" applyFont="1" applyBorder="1" applyAlignment="1">
      <alignment horizontal="center" vertical="center"/>
    </xf>
    <xf numFmtId="0" fontId="29" fillId="0" borderId="18" xfId="0" applyFont="1" applyBorder="1" applyAlignment="1">
      <alignment horizontal="center" vertical="center"/>
    </xf>
    <xf numFmtId="0" fontId="29" fillId="0" borderId="23" xfId="0" applyFont="1" applyBorder="1" applyAlignment="1">
      <alignment horizontal="center" vertical="center"/>
    </xf>
    <xf numFmtId="0" fontId="16" fillId="0" borderId="2" xfId="3" applyFont="1" applyBorder="1" applyAlignment="1">
      <alignment horizontal="justify" vertical="center" wrapText="1"/>
    </xf>
    <xf numFmtId="0" fontId="19" fillId="0" borderId="11" xfId="0" applyFont="1" applyFill="1" applyBorder="1" applyAlignment="1">
      <alignment horizontal="center" wrapText="1"/>
    </xf>
    <xf numFmtId="17" fontId="5" fillId="0" borderId="0" xfId="3" quotePrefix="1" applyNumberFormat="1" applyFont="1" applyBorder="1" applyAlignment="1">
      <alignment horizontal="center" vertical="center" wrapText="1"/>
    </xf>
    <xf numFmtId="17" fontId="5" fillId="0" borderId="0" xfId="3" applyNumberFormat="1" applyFont="1" applyBorder="1" applyAlignment="1">
      <alignment horizontal="center" vertical="center" wrapText="1"/>
    </xf>
    <xf numFmtId="0" fontId="4" fillId="0" borderId="0" xfId="3" applyFont="1" applyBorder="1" applyAlignment="1">
      <alignment horizontal="left" vertical="center" wrapText="1"/>
    </xf>
    <xf numFmtId="0" fontId="4" fillId="0" borderId="1" xfId="3" applyFont="1" applyBorder="1" applyAlignment="1">
      <alignment horizontal="left" vertical="center" wrapText="1"/>
    </xf>
    <xf numFmtId="17" fontId="20" fillId="0" borderId="0" xfId="3" quotePrefix="1" applyNumberFormat="1" applyFont="1" applyBorder="1" applyAlignment="1">
      <alignment horizontal="center" vertical="center" wrapText="1"/>
    </xf>
    <xf numFmtId="17" fontId="20" fillId="0" borderId="0" xfId="3" applyNumberFormat="1" applyFont="1" applyBorder="1" applyAlignment="1">
      <alignment horizontal="center" vertical="center" wrapText="1"/>
    </xf>
    <xf numFmtId="0" fontId="15" fillId="0" borderId="11" xfId="3" applyFont="1" applyBorder="1" applyAlignment="1">
      <alignment horizontal="center" vertical="center" wrapText="1"/>
    </xf>
    <xf numFmtId="0" fontId="12" fillId="0" borderId="0" xfId="3" applyFont="1" applyBorder="1" applyAlignment="1">
      <alignment horizontal="left" vertical="center" wrapText="1"/>
    </xf>
    <xf numFmtId="0" fontId="12" fillId="0" borderId="1" xfId="3" applyFont="1" applyBorder="1" applyAlignment="1">
      <alignment horizontal="left" vertical="center" wrapText="1"/>
    </xf>
    <xf numFmtId="0" fontId="15" fillId="0" borderId="3" xfId="3" applyFont="1" applyBorder="1" applyAlignment="1">
      <alignment horizontal="center" vertical="center" wrapText="1"/>
    </xf>
    <xf numFmtId="0" fontId="15" fillId="0" borderId="0" xfId="3" applyFont="1" applyBorder="1" applyAlignment="1">
      <alignment horizontal="center" vertical="center" wrapText="1"/>
    </xf>
    <xf numFmtId="0" fontId="12" fillId="0" borderId="0" xfId="3" applyFont="1" applyBorder="1" applyAlignment="1">
      <alignment horizontal="center" vertical="center" wrapText="1"/>
    </xf>
    <xf numFmtId="0" fontId="12" fillId="0" borderId="7" xfId="3" applyFont="1" applyBorder="1" applyAlignment="1">
      <alignment horizontal="center" vertical="center" wrapText="1"/>
    </xf>
    <xf numFmtId="164" fontId="5" fillId="0" borderId="15" xfId="1" applyNumberFormat="1" applyFont="1" applyFill="1" applyBorder="1" applyAlignment="1">
      <alignment horizontal="center" vertical="center" wrapText="1"/>
    </xf>
    <xf numFmtId="164" fontId="5" fillId="0" borderId="0" xfId="1" applyNumberFormat="1" applyFont="1" applyFill="1" applyBorder="1" applyAlignment="1">
      <alignment horizontal="center" vertical="center" wrapText="1"/>
    </xf>
    <xf numFmtId="164" fontId="5" fillId="0" borderId="2" xfId="1" applyNumberFormat="1" applyFont="1" applyFill="1" applyBorder="1" applyAlignment="1">
      <alignment horizontal="center" vertical="center" wrapText="1"/>
    </xf>
    <xf numFmtId="0" fontId="41" fillId="0" borderId="0" xfId="3" applyFont="1" applyBorder="1" applyAlignment="1">
      <alignment horizontal="left" wrapText="1"/>
    </xf>
    <xf numFmtId="164" fontId="7" fillId="0" borderId="0" xfId="1" applyNumberFormat="1" applyFont="1" applyFill="1" applyBorder="1" applyAlignment="1">
      <alignment horizontal="left" vertical="center" wrapText="1"/>
    </xf>
    <xf numFmtId="0" fontId="14" fillId="0" borderId="0" xfId="3" applyFont="1" applyBorder="1" applyAlignment="1">
      <alignment horizontal="left" vertical="center" wrapText="1"/>
    </xf>
    <xf numFmtId="0" fontId="7" fillId="0" borderId="3" xfId="3" applyFont="1" applyBorder="1" applyAlignment="1">
      <alignment horizontal="center" vertical="center" wrapText="1"/>
    </xf>
    <xf numFmtId="0" fontId="14" fillId="0" borderId="2" xfId="3" applyFont="1" applyBorder="1" applyAlignment="1">
      <alignment horizontal="center" vertical="center" wrapText="1"/>
    </xf>
    <xf numFmtId="0" fontId="14" fillId="0" borderId="1" xfId="3" applyFont="1" applyBorder="1" applyAlignment="1">
      <alignment horizontal="center" vertical="center" wrapText="1"/>
    </xf>
    <xf numFmtId="0" fontId="14" fillId="0" borderId="22" xfId="3" applyFont="1" applyBorder="1" applyAlignment="1">
      <alignment horizontal="center" vertical="center" wrapText="1"/>
    </xf>
    <xf numFmtId="0" fontId="21" fillId="0" borderId="0" xfId="0" applyFont="1" applyAlignment="1">
      <alignment horizontal="left" vertical="top" wrapText="1"/>
    </xf>
    <xf numFmtId="0" fontId="16" fillId="0" borderId="1" xfId="0" applyFont="1" applyBorder="1" applyAlignment="1">
      <alignment horizontal="left" vertical="center" wrapText="1"/>
    </xf>
    <xf numFmtId="0" fontId="26" fillId="0" borderId="0" xfId="3" applyFont="1" applyAlignment="1">
      <alignment horizontal="justify" vertical="center" wrapText="1"/>
    </xf>
    <xf numFmtId="0" fontId="3" fillId="0" borderId="0" xfId="0" applyFont="1" applyAlignment="1">
      <alignment horizontal="left" vertical="center" wrapText="1"/>
    </xf>
    <xf numFmtId="0" fontId="20" fillId="0" borderId="11" xfId="3" applyFont="1" applyBorder="1" applyAlignment="1">
      <alignment horizontal="center" wrapText="1"/>
    </xf>
    <xf numFmtId="0" fontId="26" fillId="0" borderId="0" xfId="0" applyFont="1" applyAlignment="1">
      <alignment horizontal="justify" vertical="center" wrapText="1"/>
    </xf>
    <xf numFmtId="0" fontId="4" fillId="0" borderId="0" xfId="3" applyFont="1" applyAlignment="1">
      <alignment horizontal="left" vertical="center" wrapText="1"/>
    </xf>
    <xf numFmtId="17" fontId="5" fillId="0" borderId="11" xfId="3" quotePrefix="1" applyNumberFormat="1" applyFont="1" applyBorder="1" applyAlignment="1">
      <alignment horizontal="center" vertical="center" wrapText="1"/>
    </xf>
    <xf numFmtId="17" fontId="5" fillId="0" borderId="11" xfId="3" applyNumberFormat="1" applyFont="1" applyBorder="1" applyAlignment="1">
      <alignment horizontal="center" vertical="center" wrapText="1"/>
    </xf>
    <xf numFmtId="17" fontId="5" fillId="0" borderId="11" xfId="3" quotePrefix="1" applyNumberFormat="1" applyFont="1" applyFill="1" applyBorder="1" applyAlignment="1">
      <alignment horizontal="center" vertical="center" wrapText="1"/>
    </xf>
    <xf numFmtId="17" fontId="5" fillId="0" borderId="11" xfId="3" applyNumberFormat="1" applyFont="1" applyFill="1" applyBorder="1" applyAlignment="1">
      <alignment horizontal="center" vertical="center" wrapText="1"/>
    </xf>
    <xf numFmtId="0" fontId="26" fillId="0" borderId="0" xfId="0" applyFont="1" applyAlignment="1">
      <alignment horizontal="left" vertical="center" wrapText="1"/>
    </xf>
    <xf numFmtId="0" fontId="26" fillId="0" borderId="1" xfId="0" applyFont="1" applyBorder="1" applyAlignment="1">
      <alignment horizontal="center" vertical="center" wrapText="1"/>
    </xf>
    <xf numFmtId="0" fontId="30" fillId="0" borderId="2" xfId="3" applyFont="1" applyBorder="1" applyAlignment="1">
      <alignment horizontal="center" vertical="center" wrapText="1"/>
    </xf>
    <xf numFmtId="0" fontId="30" fillId="0" borderId="1" xfId="3" applyFont="1" applyBorder="1" applyAlignment="1">
      <alignment horizontal="center" vertical="center" wrapText="1"/>
    </xf>
    <xf numFmtId="0" fontId="29" fillId="0" borderId="11" xfId="3" applyFont="1" applyBorder="1" applyAlignment="1">
      <alignment horizontal="center" vertical="center" wrapText="1"/>
    </xf>
    <xf numFmtId="0" fontId="29" fillId="0" borderId="18" xfId="3" applyFont="1" applyFill="1" applyBorder="1" applyAlignment="1">
      <alignment horizontal="center" vertical="center" wrapText="1"/>
    </xf>
    <xf numFmtId="0" fontId="29" fillId="0" borderId="11" xfId="3" applyFont="1" applyFill="1" applyBorder="1" applyAlignment="1">
      <alignment horizontal="center" vertical="center" wrapText="1"/>
    </xf>
    <xf numFmtId="0" fontId="26" fillId="0" borderId="1" xfId="0" applyFont="1" applyBorder="1" applyAlignment="1">
      <alignment horizontal="left" vertical="center" wrapText="1"/>
    </xf>
    <xf numFmtId="0" fontId="12" fillId="0" borderId="3" xfId="3" applyFont="1" applyBorder="1" applyAlignment="1">
      <alignment horizontal="center" wrapText="1"/>
    </xf>
    <xf numFmtId="0" fontId="26" fillId="0" borderId="15" xfId="0" applyFont="1" applyBorder="1" applyAlignment="1">
      <alignment horizontal="justify" vertical="center" wrapText="1"/>
    </xf>
    <xf numFmtId="0" fontId="19" fillId="0" borderId="11" xfId="3" applyFont="1" applyBorder="1" applyAlignment="1">
      <alignment horizontal="center" vertical="center" wrapText="1"/>
    </xf>
    <xf numFmtId="0" fontId="19" fillId="0" borderId="23" xfId="3" applyFont="1" applyBorder="1" applyAlignment="1">
      <alignment horizontal="center" vertical="center" wrapText="1"/>
    </xf>
    <xf numFmtId="17" fontId="26" fillId="0" borderId="0" xfId="3" applyNumberFormat="1" applyFont="1" applyBorder="1" applyAlignment="1">
      <alignment horizontal="justify" vertical="center" wrapText="1"/>
    </xf>
    <xf numFmtId="0" fontId="8" fillId="0" borderId="2" xfId="3" applyFont="1" applyBorder="1" applyAlignment="1">
      <alignment horizontal="left" wrapText="1"/>
    </xf>
  </cellXfs>
  <cellStyles count="52">
    <cellStyle name="20% - Colore 1" xfId="29" builtinId="30" customBuiltin="1"/>
    <cellStyle name="20% - Colore 2" xfId="33" builtinId="34" customBuiltin="1"/>
    <cellStyle name="20% - Colore 3" xfId="37" builtinId="38" customBuiltin="1"/>
    <cellStyle name="20% - Colore 4" xfId="41" builtinId="42" customBuiltin="1"/>
    <cellStyle name="20% - Colore 5" xfId="45" builtinId="46" customBuiltin="1"/>
    <cellStyle name="20% - Colore 6" xfId="49" builtinId="50" customBuiltin="1"/>
    <cellStyle name="40% - Colore 1" xfId="30" builtinId="31" customBuiltin="1"/>
    <cellStyle name="40% - Colore 2" xfId="34" builtinId="35" customBuiltin="1"/>
    <cellStyle name="40% - Colore 3" xfId="38" builtinId="39" customBuiltin="1"/>
    <cellStyle name="40% - Colore 4" xfId="42" builtinId="43" customBuiltin="1"/>
    <cellStyle name="40% - Colore 5" xfId="46" builtinId="47" customBuiltin="1"/>
    <cellStyle name="40% - Colore 6" xfId="50" builtinId="51" customBuiltin="1"/>
    <cellStyle name="60% - Colore 1" xfId="31" builtinId="32" customBuiltin="1"/>
    <cellStyle name="60% - Colore 2" xfId="35" builtinId="36" customBuiltin="1"/>
    <cellStyle name="60% - Colore 3" xfId="39" builtinId="40" customBuiltin="1"/>
    <cellStyle name="60% - Colore 4" xfId="43" builtinId="44" customBuiltin="1"/>
    <cellStyle name="60% - Colore 5" xfId="47" builtinId="48" customBuiltin="1"/>
    <cellStyle name="60% - Colore 6" xfId="51" builtinId="52" customBuiltin="1"/>
    <cellStyle name="Calcolo" xfId="21" builtinId="22" customBuiltin="1"/>
    <cellStyle name="Cella collegata" xfId="22" builtinId="24" customBuiltin="1"/>
    <cellStyle name="Cella da controllare" xfId="23" builtinId="23" customBuiltin="1"/>
    <cellStyle name="Colore 1" xfId="28" builtinId="29" customBuiltin="1"/>
    <cellStyle name="Colore 2" xfId="32" builtinId="33" customBuiltin="1"/>
    <cellStyle name="Colore 3" xfId="36" builtinId="37" customBuiltin="1"/>
    <cellStyle name="Colore 4" xfId="40" builtinId="41" customBuiltin="1"/>
    <cellStyle name="Colore 5" xfId="44" builtinId="45" customBuiltin="1"/>
    <cellStyle name="Colore 6" xfId="48" builtinId="49" customBuiltin="1"/>
    <cellStyle name="Input" xfId="19" builtinId="20" customBuiltin="1"/>
    <cellStyle name="Migliaia" xfId="1" builtinId="3"/>
    <cellStyle name="Migliaia 2 2 2" xfId="5" xr:uid="{00000000-0005-0000-0000-000001000000}"/>
    <cellStyle name="Migliaia 5" xfId="6" xr:uid="{00000000-0005-0000-0000-000002000000}"/>
    <cellStyle name="Neutrale" xfId="18" builtinId="28" customBuiltin="1"/>
    <cellStyle name="Normale" xfId="0" builtinId="0"/>
    <cellStyle name="Normale 17 3" xfId="10" xr:uid="{00000000-0005-0000-0000-000004000000}"/>
    <cellStyle name="Normale 2 2 2" xfId="4" xr:uid="{00000000-0005-0000-0000-000005000000}"/>
    <cellStyle name="Normale 8 5" xfId="3" xr:uid="{00000000-0005-0000-0000-000006000000}"/>
    <cellStyle name="Normale 8 8" xfId="9" xr:uid="{00000000-0005-0000-0000-000007000000}"/>
    <cellStyle name="Nota" xfId="25" builtinId="10" customBuiltin="1"/>
    <cellStyle name="Output" xfId="20" builtinId="21" customBuiltin="1"/>
    <cellStyle name="Percentuale" xfId="2" builtinId="5"/>
    <cellStyle name="Percentuale 4 2" xfId="8" xr:uid="{00000000-0005-0000-0000-000009000000}"/>
    <cellStyle name="Percentuale 6" xfId="7" xr:uid="{00000000-0005-0000-0000-00000A000000}"/>
    <cellStyle name="Testo avviso" xfId="24" builtinId="11" customBuiltin="1"/>
    <cellStyle name="Testo descrittivo" xfId="26" builtinId="53" customBuiltin="1"/>
    <cellStyle name="Titolo" xfId="11" builtinId="15" customBuiltin="1"/>
    <cellStyle name="Titolo 1" xfId="12" builtinId="16" customBuiltin="1"/>
    <cellStyle name="Titolo 2" xfId="13" builtinId="17" customBuiltin="1"/>
    <cellStyle name="Titolo 3" xfId="14" builtinId="18" customBuiltin="1"/>
    <cellStyle name="Titolo 4" xfId="15" builtinId="19" customBuiltin="1"/>
    <cellStyle name="Totale" xfId="27" builtinId="25" customBuiltin="1"/>
    <cellStyle name="Valore non valido" xfId="17" builtinId="27" customBuiltin="1"/>
    <cellStyle name="Valore valido" xfId="1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37"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externalLink" Target="externalLinks/externalLink1.xml"/><Relationship Id="rId35" Type="http://schemas.openxmlformats.org/officeDocument/2006/relationships/customXml" Target="../customXml/item1.xml"/><Relationship Id="rId8" Type="http://schemas.openxmlformats.org/officeDocument/2006/relationships/worksheet" Target="worksheets/sheet8.xml"/><Relationship Id="rId3" Type="http://schemas.openxmlformats.org/officeDocument/2006/relationships/worksheet" Target="worksheets/sheet3.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165100</xdr:rowOff>
    </xdr:from>
    <xdr:to>
      <xdr:col>9</xdr:col>
      <xdr:colOff>450850</xdr:colOff>
      <xdr:row>42</xdr:row>
      <xdr:rowOff>158750</xdr:rowOff>
    </xdr:to>
    <xdr:sp macro="" textlink="">
      <xdr:nvSpPr>
        <xdr:cNvPr id="2" name="CasellaDiTesto 1">
          <a:extLst>
            <a:ext uri="{FF2B5EF4-FFF2-40B4-BE49-F238E27FC236}">
              <a16:creationId xmlns:a16="http://schemas.microsoft.com/office/drawing/2014/main" id="{97C165FA-C9D8-482E-B2C5-18A249D3CDDA}"/>
            </a:ext>
          </a:extLst>
        </xdr:cNvPr>
        <xdr:cNvSpPr txBox="1"/>
      </xdr:nvSpPr>
      <xdr:spPr>
        <a:xfrm>
          <a:off x="0" y="355600"/>
          <a:ext cx="5994400" cy="78041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it-IT" sz="1200">
            <a:solidFill>
              <a:schemeClr val="dk1"/>
            </a:solidFill>
            <a:effectLst/>
            <a:latin typeface="Verdana" panose="020B0604030504040204" pitchFamily="34" charset="0"/>
            <a:ea typeface="Verdana" panose="020B0604030504040204" pitchFamily="34" charset="0"/>
            <a:cs typeface="+mn-cs"/>
          </a:endParaRPr>
        </a:p>
        <a:p>
          <a:pPr algn="just"/>
          <a:r>
            <a:rPr lang="it-IT" sz="1000">
              <a:solidFill>
                <a:schemeClr val="dk1"/>
              </a:solidFill>
              <a:effectLst/>
              <a:latin typeface="Verdana" panose="020B0604030504040204" pitchFamily="34" charset="0"/>
              <a:ea typeface="Verdana" panose="020B0604030504040204" pitchFamily="34" charset="0"/>
              <a:cs typeface="+mn-cs"/>
            </a:rPr>
            <a:t>Le statistiche dell'Osservatorio sono state elaborate sulla base dei dati presenti negli archivi </a:t>
          </a:r>
          <a:r>
            <a:rPr lang="it-IT" sz="1000">
              <a:solidFill>
                <a:sysClr val="windowText" lastClr="000000"/>
              </a:solidFill>
              <a:effectLst/>
              <a:latin typeface="Verdana" panose="020B0604030504040204" pitchFamily="34" charset="0"/>
              <a:ea typeface="Verdana" panose="020B0604030504040204" pitchFamily="34" charset="0"/>
              <a:cs typeface="+mn-cs"/>
            </a:rPr>
            <a:t>amministrativi relativi alle domande di Assegno Unico e ai pagamenti effettuati, o comunque già disposti per il pagamento. Son</a:t>
          </a:r>
          <a:r>
            <a:rPr lang="it-IT" sz="1000" baseline="0">
              <a:solidFill>
                <a:sysClr val="windowText" lastClr="000000"/>
              </a:solidFill>
              <a:effectLst/>
              <a:latin typeface="Verdana" panose="020B0604030504040204" pitchFamily="34" charset="0"/>
              <a:ea typeface="Verdana" panose="020B0604030504040204" pitchFamily="34" charset="0"/>
              <a:cs typeface="+mn-cs"/>
            </a:rPr>
            <a:t>o inoltre esposti in una sezione a parte, i dati relativi alle somme erogate a titolo di integrazione dell'AUU a favore dei nuclei percettori del Reddito di cittadinanza.</a:t>
          </a:r>
          <a:endParaRPr lang="it-IT" sz="1000" strike="sngStrike">
            <a:solidFill>
              <a:sysClr val="windowText" lastClr="000000"/>
            </a:solidFill>
            <a:effectLst/>
            <a:latin typeface="Verdana" panose="020B0604030504040204" pitchFamily="34" charset="0"/>
            <a:ea typeface="Verdana" panose="020B0604030504040204" pitchFamily="34" charset="0"/>
            <a:cs typeface="+mn-cs"/>
          </a:endParaRPr>
        </a:p>
        <a:p>
          <a:r>
            <a:rPr lang="it-IT" sz="1000">
              <a:solidFill>
                <a:sysClr val="windowText" lastClr="000000"/>
              </a:solidFill>
              <a:effectLst/>
              <a:latin typeface="Verdana" panose="020B0604030504040204" pitchFamily="34" charset="0"/>
              <a:ea typeface="Verdana" panose="020B0604030504040204" pitchFamily="34" charset="0"/>
              <a:cs typeface="+mn-cs"/>
            </a:rPr>
            <a:t> </a:t>
          </a:r>
        </a:p>
        <a:p>
          <a:pPr algn="just"/>
          <a:r>
            <a:rPr lang="it-IT" sz="1000">
              <a:solidFill>
                <a:sysClr val="windowText" lastClr="000000"/>
              </a:solidFill>
              <a:effectLst/>
              <a:latin typeface="Verdana" panose="020B0604030504040204" pitchFamily="34" charset="0"/>
              <a:ea typeface="Verdana" panose="020B0604030504040204" pitchFamily="34" charset="0"/>
              <a:cs typeface="+mn-cs"/>
            </a:rPr>
            <a:t>I dati presentati sono caratterizzati da un processo di elaborazione che prevede una serie di controlli allo scopo di individuare e superare incongruenze, anomalie ed errori sistematici o casuali che possono manifestarsi negli archivi amministrativi. </a:t>
          </a:r>
        </a:p>
        <a:p>
          <a:endParaRPr lang="it-IT" sz="1000">
            <a:solidFill>
              <a:sysClr val="windowText" lastClr="000000"/>
            </a:solidFill>
            <a:effectLst/>
            <a:latin typeface="Verdana" panose="020B0604030504040204" pitchFamily="34" charset="0"/>
            <a:ea typeface="Verdana" panose="020B0604030504040204" pitchFamily="34" charset="0"/>
            <a:cs typeface="+mn-cs"/>
          </a:endParaRPr>
        </a:p>
        <a:p>
          <a:pPr algn="just"/>
          <a:r>
            <a:rPr lang="it-IT" sz="1000">
              <a:solidFill>
                <a:sysClr val="windowText" lastClr="000000"/>
              </a:solidFill>
              <a:effectLst/>
              <a:latin typeface="Verdana" panose="020B0604030504040204" pitchFamily="34" charset="0"/>
              <a:ea typeface="Verdana" panose="020B0604030504040204" pitchFamily="34" charset="0"/>
              <a:cs typeface="+mn-cs"/>
            </a:rPr>
            <a:t>L'aggiornamento dell'Osservatorio avviene con cadenza mensile: in virtù della caratteristica propria degli archivi amministrativi di avere una movimentazione continua, l'aggiornamento riguarda tutti i dati pubblicati, cioè anche quelli riferiti ai mesi precedenti la pubblicazione.</a:t>
          </a:r>
        </a:p>
        <a:p>
          <a:r>
            <a:rPr lang="it-IT" sz="1000">
              <a:solidFill>
                <a:sysClr val="windowText" lastClr="000000"/>
              </a:solidFill>
              <a:effectLst/>
              <a:latin typeface="Verdana" panose="020B0604030504040204" pitchFamily="34" charset="0"/>
              <a:ea typeface="Verdana" panose="020B0604030504040204" pitchFamily="34" charset="0"/>
              <a:cs typeface="+mn-cs"/>
            </a:rPr>
            <a:t> </a:t>
          </a:r>
        </a:p>
        <a:p>
          <a:r>
            <a:rPr lang="it-IT" sz="1000" b="1">
              <a:solidFill>
                <a:sysClr val="windowText" lastClr="000000"/>
              </a:solidFill>
              <a:effectLst/>
              <a:latin typeface="Verdana" panose="020B0604030504040204" pitchFamily="34" charset="0"/>
              <a:ea typeface="Verdana" panose="020B0604030504040204" pitchFamily="34" charset="0"/>
              <a:cs typeface="+mn-cs"/>
            </a:rPr>
            <a:t>Unità statistiche: </a:t>
          </a:r>
        </a:p>
        <a:p>
          <a:r>
            <a:rPr lang="it-IT" sz="1000">
              <a:solidFill>
                <a:sysClr val="windowText" lastClr="000000"/>
              </a:solidFill>
              <a:effectLst/>
              <a:latin typeface="Verdana" panose="020B0604030504040204" pitchFamily="34" charset="0"/>
              <a:ea typeface="Verdana" panose="020B0604030504040204" pitchFamily="34" charset="0"/>
              <a:cs typeface="+mn-cs"/>
            </a:rPr>
            <a:t>- Richiedente l'AUU (che può essere anche il figlio maggiorenne)</a:t>
          </a:r>
        </a:p>
        <a:p>
          <a:r>
            <a:rPr lang="it-IT" sz="1000">
              <a:solidFill>
                <a:sysClr val="windowText" lastClr="000000"/>
              </a:solidFill>
              <a:effectLst/>
              <a:latin typeface="Verdana" panose="020B0604030504040204" pitchFamily="34" charset="0"/>
              <a:ea typeface="Verdana" panose="020B0604030504040204" pitchFamily="34" charset="0"/>
              <a:cs typeface="+mn-cs"/>
            </a:rPr>
            <a:t>- Figli per i quali si richiede l'AUU (che comprende i figli maggiorenni che presentano la propria domanda autonomamente)</a:t>
          </a:r>
        </a:p>
        <a:p>
          <a:r>
            <a:rPr lang="it-IT" sz="1000">
              <a:solidFill>
                <a:sysClr val="windowText" lastClr="000000"/>
              </a:solidFill>
              <a:effectLst/>
              <a:latin typeface="Verdana" panose="020B0604030504040204" pitchFamily="34" charset="0"/>
              <a:ea typeface="Verdana" panose="020B0604030504040204" pitchFamily="34" charset="0"/>
              <a:cs typeface="+mn-cs"/>
            </a:rPr>
            <a:t>-Nuclei percettori di RdC</a:t>
          </a:r>
          <a:r>
            <a:rPr lang="it-IT" sz="1000" baseline="0">
              <a:solidFill>
                <a:sysClr val="windowText" lastClr="000000"/>
              </a:solidFill>
              <a:effectLst/>
              <a:latin typeface="Verdana" panose="020B0604030504040204" pitchFamily="34" charset="0"/>
              <a:ea typeface="Verdana" panose="020B0604030504040204" pitchFamily="34" charset="0"/>
              <a:cs typeface="+mn-cs"/>
            </a:rPr>
            <a:t> con diritto all'integrazione di AUU</a:t>
          </a:r>
        </a:p>
        <a:p>
          <a:r>
            <a:rPr lang="it-IT" sz="1000" baseline="0">
              <a:solidFill>
                <a:sysClr val="windowText" lastClr="000000"/>
              </a:solidFill>
              <a:effectLst/>
              <a:latin typeface="Verdana" panose="020B0604030504040204" pitchFamily="34" charset="0"/>
              <a:ea typeface="Verdana" panose="020B0604030504040204" pitchFamily="34" charset="0"/>
              <a:cs typeface="+mn-cs"/>
            </a:rPr>
            <a:t>-Figli presenti in nuclei percettori di RdC con diritto all'integrazione di AUU</a:t>
          </a:r>
          <a:endParaRPr lang="it-IT" sz="1000">
            <a:solidFill>
              <a:sysClr val="windowText" lastClr="000000"/>
            </a:solidFill>
            <a:effectLst/>
            <a:latin typeface="Verdana" panose="020B0604030504040204" pitchFamily="34" charset="0"/>
            <a:ea typeface="Verdana" panose="020B0604030504040204" pitchFamily="34" charset="0"/>
            <a:cs typeface="+mn-cs"/>
          </a:endParaRPr>
        </a:p>
        <a:p>
          <a:r>
            <a:rPr lang="it-IT" sz="1000">
              <a:solidFill>
                <a:sysClr val="windowText" lastClr="000000"/>
              </a:solidFill>
              <a:effectLst/>
              <a:latin typeface="Verdana" panose="020B0604030504040204" pitchFamily="34" charset="0"/>
              <a:ea typeface="Verdana" panose="020B0604030504040204" pitchFamily="34" charset="0"/>
              <a:cs typeface="+mn-cs"/>
            </a:rPr>
            <a:t> </a:t>
          </a:r>
        </a:p>
        <a:p>
          <a:r>
            <a:rPr lang="it-IT" sz="1000" b="1">
              <a:solidFill>
                <a:sysClr val="windowText" lastClr="000000"/>
              </a:solidFill>
              <a:effectLst/>
              <a:latin typeface="Verdana" panose="020B0604030504040204" pitchFamily="34" charset="0"/>
              <a:ea typeface="Verdana" panose="020B0604030504040204" pitchFamily="34" charset="0"/>
              <a:cs typeface="+mn-cs"/>
            </a:rPr>
            <a:t>Fonti dei dati:</a:t>
          </a:r>
        </a:p>
        <a:p>
          <a:r>
            <a:rPr lang="it-IT" sz="1000">
              <a:solidFill>
                <a:sysClr val="windowText" lastClr="000000"/>
              </a:solidFill>
              <a:effectLst/>
              <a:latin typeface="Verdana" panose="020B0604030504040204" pitchFamily="34" charset="0"/>
              <a:ea typeface="Verdana" panose="020B0604030504040204" pitchFamily="34" charset="0"/>
              <a:cs typeface="+mn-cs"/>
            </a:rPr>
            <a:t>La fonte dei dati è rappresentata dagli archivi amministrativi delle domande e dei pagamenti di AUU, e dall'archivio amministrativo relativo al</a:t>
          </a:r>
          <a:r>
            <a:rPr lang="it-IT" sz="1000" baseline="0">
              <a:solidFill>
                <a:sysClr val="windowText" lastClr="000000"/>
              </a:solidFill>
              <a:effectLst/>
              <a:latin typeface="Verdana" panose="020B0604030504040204" pitchFamily="34" charset="0"/>
              <a:ea typeface="Verdana" panose="020B0604030504040204" pitchFamily="34" charset="0"/>
              <a:cs typeface="+mn-cs"/>
            </a:rPr>
            <a:t> Reddito di Cittadinanza</a:t>
          </a:r>
          <a:endParaRPr lang="it-IT" sz="1000">
            <a:solidFill>
              <a:sysClr val="windowText" lastClr="000000"/>
            </a:solidFill>
            <a:effectLst/>
            <a:latin typeface="Verdana" panose="020B0604030504040204" pitchFamily="34" charset="0"/>
            <a:ea typeface="Verdana" panose="020B0604030504040204" pitchFamily="34" charset="0"/>
            <a:cs typeface="+mn-cs"/>
          </a:endParaRPr>
        </a:p>
        <a:p>
          <a:r>
            <a:rPr lang="it-IT" sz="1000">
              <a:solidFill>
                <a:sysClr val="windowText" lastClr="000000"/>
              </a:solidFill>
              <a:effectLst/>
              <a:latin typeface="Verdana" panose="020B0604030504040204" pitchFamily="34" charset="0"/>
              <a:ea typeface="Verdana" panose="020B0604030504040204" pitchFamily="34" charset="0"/>
              <a:cs typeface="+mn-cs"/>
            </a:rPr>
            <a:t> </a:t>
          </a:r>
        </a:p>
        <a:p>
          <a:r>
            <a:rPr lang="it-IT" sz="1000" b="1">
              <a:solidFill>
                <a:sysClr val="windowText" lastClr="000000"/>
              </a:solidFill>
              <a:effectLst/>
              <a:latin typeface="Verdana" panose="020B0604030504040204" pitchFamily="34" charset="0"/>
              <a:ea typeface="Verdana" panose="020B0604030504040204" pitchFamily="34" charset="0"/>
              <a:cs typeface="+mn-cs"/>
            </a:rPr>
            <a:t>Variabili di analisi:</a:t>
          </a:r>
        </a:p>
        <a:p>
          <a:r>
            <a:rPr lang="it-IT" sz="1000">
              <a:solidFill>
                <a:sysClr val="windowText" lastClr="000000"/>
              </a:solidFill>
              <a:effectLst/>
              <a:latin typeface="Verdana" panose="020B0604030504040204" pitchFamily="34" charset="0"/>
              <a:ea typeface="Verdana" panose="020B0604030504040204" pitchFamily="34" charset="0"/>
              <a:cs typeface="+mn-cs"/>
            </a:rPr>
            <a:t>Numero domande</a:t>
          </a:r>
        </a:p>
        <a:p>
          <a:r>
            <a:rPr lang="it-IT" sz="1000">
              <a:solidFill>
                <a:sysClr val="windowText" lastClr="000000"/>
              </a:solidFill>
              <a:effectLst/>
              <a:latin typeface="Verdana" panose="020B0604030504040204" pitchFamily="34" charset="0"/>
              <a:ea typeface="Verdana" panose="020B0604030504040204" pitchFamily="34" charset="0"/>
              <a:cs typeface="+mn-cs"/>
            </a:rPr>
            <a:t>Numero richiedenti</a:t>
          </a:r>
        </a:p>
        <a:p>
          <a:r>
            <a:rPr lang="it-IT" sz="1000">
              <a:solidFill>
                <a:sysClr val="windowText" lastClr="000000"/>
              </a:solidFill>
              <a:effectLst/>
              <a:latin typeface="Verdana" panose="020B0604030504040204" pitchFamily="34" charset="0"/>
              <a:ea typeface="Verdana" panose="020B0604030504040204" pitchFamily="34" charset="0"/>
              <a:cs typeface="+mn-cs"/>
            </a:rPr>
            <a:t>Numero nuclei percettori di RdC con integrazione AUU</a:t>
          </a:r>
        </a:p>
        <a:p>
          <a:r>
            <a:rPr lang="it-IT" sz="1000">
              <a:solidFill>
                <a:sysClr val="windowText" lastClr="000000"/>
              </a:solidFill>
              <a:effectLst/>
              <a:latin typeface="Verdana" panose="020B0604030504040204" pitchFamily="34" charset="0"/>
              <a:ea typeface="Verdana" panose="020B0604030504040204" pitchFamily="34" charset="0"/>
              <a:cs typeface="+mn-cs"/>
            </a:rPr>
            <a:t>Numero figli con AUU</a:t>
          </a:r>
        </a:p>
        <a:p>
          <a:pPr marL="0" marR="0" lvl="0" indent="0" defTabSz="914400" eaLnBrk="1" fontAlgn="auto" latinLnBrk="0" hangingPunct="1">
            <a:lnSpc>
              <a:spcPct val="100000"/>
            </a:lnSpc>
            <a:spcBef>
              <a:spcPts val="0"/>
            </a:spcBef>
            <a:spcAft>
              <a:spcPts val="0"/>
            </a:spcAft>
            <a:buClrTx/>
            <a:buSzTx/>
            <a:buFontTx/>
            <a:buNone/>
            <a:tabLst/>
            <a:defRPr/>
          </a:pPr>
          <a:r>
            <a:rPr lang="it-IT" sz="1000">
              <a:solidFill>
                <a:sysClr val="windowText" lastClr="000000"/>
              </a:solidFill>
              <a:effectLst/>
              <a:latin typeface="Verdana" panose="020B0604030504040204" pitchFamily="34" charset="0"/>
              <a:ea typeface="Verdana" panose="020B0604030504040204" pitchFamily="34" charset="0"/>
              <a:cs typeface="+mn-cs"/>
            </a:rPr>
            <a:t>Numero figli appartenenti a nuclei percettori di RdC con integrazione AUU</a:t>
          </a:r>
        </a:p>
        <a:p>
          <a:r>
            <a:rPr lang="it-IT" sz="1000">
              <a:solidFill>
                <a:sysClr val="windowText" lastClr="000000"/>
              </a:solidFill>
              <a:effectLst/>
              <a:latin typeface="Verdana" panose="020B0604030504040204" pitchFamily="34" charset="0"/>
              <a:ea typeface="Verdana" panose="020B0604030504040204" pitchFamily="34" charset="0"/>
              <a:cs typeface="+mn-cs"/>
            </a:rPr>
            <a:t>Importo medio mensile dell'assegno</a:t>
          </a:r>
        </a:p>
        <a:p>
          <a:pPr marL="0" marR="0" lvl="0" indent="0" defTabSz="914400" eaLnBrk="1" fontAlgn="auto" latinLnBrk="0" hangingPunct="1">
            <a:lnSpc>
              <a:spcPct val="100000"/>
            </a:lnSpc>
            <a:spcBef>
              <a:spcPts val="0"/>
            </a:spcBef>
            <a:spcAft>
              <a:spcPts val="0"/>
            </a:spcAft>
            <a:buClrTx/>
            <a:buSzTx/>
            <a:buFontTx/>
            <a:buNone/>
            <a:tabLst/>
            <a:defRPr/>
          </a:pPr>
          <a:r>
            <a:rPr lang="it-IT" sz="1000">
              <a:solidFill>
                <a:sysClr val="windowText" lastClr="000000"/>
              </a:solidFill>
              <a:effectLst/>
              <a:latin typeface="Verdana" panose="020B0604030504040204" pitchFamily="34" charset="0"/>
              <a:ea typeface="Verdana" panose="020B0604030504040204" pitchFamily="34" charset="0"/>
              <a:cs typeface="+mn-cs"/>
            </a:rPr>
            <a:t>Importo medio mensile dell'integrazione AUU su RdC</a:t>
          </a:r>
        </a:p>
        <a:p>
          <a:r>
            <a:rPr lang="it-IT" sz="1000">
              <a:solidFill>
                <a:sysClr val="windowText" lastClr="000000"/>
              </a:solidFill>
              <a:effectLst/>
              <a:latin typeface="Verdana" panose="020B0604030504040204" pitchFamily="34" charset="0"/>
              <a:ea typeface="Verdana" panose="020B0604030504040204" pitchFamily="34" charset="0"/>
              <a:cs typeface="+mn-cs"/>
            </a:rPr>
            <a:t>Numero medio di figli</a:t>
          </a:r>
        </a:p>
        <a:p>
          <a:r>
            <a:rPr lang="it-IT" sz="1000">
              <a:solidFill>
                <a:sysClr val="windowText" lastClr="000000"/>
              </a:solidFill>
              <a:effectLst/>
              <a:latin typeface="Verdana" panose="020B0604030504040204" pitchFamily="34" charset="0"/>
              <a:ea typeface="Verdana" panose="020B0604030504040204" pitchFamily="34" charset="0"/>
              <a:cs typeface="+mn-cs"/>
            </a:rPr>
            <a:t>Numero medio di mensilità pagate nell'anno</a:t>
          </a:r>
        </a:p>
        <a:p>
          <a:r>
            <a:rPr lang="it-IT" sz="1000" b="1">
              <a:solidFill>
                <a:sysClr val="windowText" lastClr="000000"/>
              </a:solidFill>
              <a:effectLst/>
              <a:latin typeface="Verdana" panose="020B0604030504040204" pitchFamily="34" charset="0"/>
              <a:ea typeface="Verdana" panose="020B0604030504040204" pitchFamily="34" charset="0"/>
              <a:cs typeface="+mn-cs"/>
            </a:rPr>
            <a:t> </a:t>
          </a:r>
        </a:p>
        <a:p>
          <a:r>
            <a:rPr lang="it-IT" sz="1000" b="1">
              <a:solidFill>
                <a:sysClr val="windowText" lastClr="000000"/>
              </a:solidFill>
              <a:effectLst/>
              <a:latin typeface="Verdana" panose="020B0604030504040204" pitchFamily="34" charset="0"/>
              <a:ea typeface="Verdana" panose="020B0604030504040204" pitchFamily="34" charset="0"/>
              <a:cs typeface="+mn-cs"/>
            </a:rPr>
            <a:t>Variabili di classificazione:</a:t>
          </a:r>
        </a:p>
        <a:p>
          <a:r>
            <a:rPr lang="it-IT" sz="1000">
              <a:solidFill>
                <a:sysClr val="windowText" lastClr="000000"/>
              </a:solidFill>
              <a:effectLst/>
              <a:latin typeface="Verdana" panose="020B0604030504040204" pitchFamily="34" charset="0"/>
              <a:ea typeface="Verdana" panose="020B0604030504040204" pitchFamily="34" charset="0"/>
              <a:cs typeface="+mn-cs"/>
            </a:rPr>
            <a:t>Anno e mese di presentazione della domanda</a:t>
          </a:r>
        </a:p>
        <a:p>
          <a:pPr marL="0" marR="0" lvl="0" indent="0" defTabSz="914400" eaLnBrk="1" fontAlgn="auto" latinLnBrk="0" hangingPunct="1">
            <a:lnSpc>
              <a:spcPct val="100000"/>
            </a:lnSpc>
            <a:spcBef>
              <a:spcPts val="0"/>
            </a:spcBef>
            <a:spcAft>
              <a:spcPts val="0"/>
            </a:spcAft>
            <a:buClrTx/>
            <a:buSzTx/>
            <a:buFontTx/>
            <a:buNone/>
            <a:tabLst/>
            <a:defRPr/>
          </a:pPr>
          <a:r>
            <a:rPr lang="it-IT" sz="1000">
              <a:solidFill>
                <a:sysClr val="windowText" lastClr="000000"/>
              </a:solidFill>
              <a:effectLst/>
              <a:latin typeface="Verdana" panose="020B0604030504040204" pitchFamily="34" charset="0"/>
              <a:ea typeface="Verdana" panose="020B0604030504040204" pitchFamily="34" charset="0"/>
              <a:cs typeface="+mn-cs"/>
            </a:rPr>
            <a:t>Canale di presentazione della domanda</a:t>
          </a:r>
        </a:p>
        <a:p>
          <a:pPr marL="0" marR="0" lvl="0" indent="0" defTabSz="914400" eaLnBrk="1" fontAlgn="auto" latinLnBrk="0" hangingPunct="1">
            <a:lnSpc>
              <a:spcPct val="100000"/>
            </a:lnSpc>
            <a:spcBef>
              <a:spcPts val="0"/>
            </a:spcBef>
            <a:spcAft>
              <a:spcPts val="0"/>
            </a:spcAft>
            <a:buClrTx/>
            <a:buSzTx/>
            <a:buFontTx/>
            <a:buNone/>
            <a:tabLst/>
            <a:defRPr/>
          </a:pPr>
          <a:r>
            <a:rPr lang="it-IT" sz="1000">
              <a:solidFill>
                <a:sysClr val="windowText" lastClr="000000"/>
              </a:solidFill>
              <a:effectLst/>
              <a:latin typeface="Verdana" panose="020B0604030504040204" pitchFamily="34" charset="0"/>
              <a:ea typeface="Verdana" panose="020B0604030504040204" pitchFamily="34" charset="0"/>
              <a:cs typeface="+mn-cs"/>
            </a:rPr>
            <a:t>Anno e mese di competenza del pagamento</a:t>
          </a:r>
        </a:p>
        <a:p>
          <a:r>
            <a:rPr lang="it-IT" sz="1000">
              <a:solidFill>
                <a:sysClr val="windowText" lastClr="000000"/>
              </a:solidFill>
              <a:effectLst/>
              <a:latin typeface="Verdana" panose="020B0604030504040204" pitchFamily="34" charset="0"/>
              <a:ea typeface="Verdana" panose="020B0604030504040204" pitchFamily="34" charset="0"/>
              <a:cs typeface="+mn-cs"/>
            </a:rPr>
            <a:t>Regione di residenza del richiedente</a:t>
          </a:r>
        </a:p>
        <a:p>
          <a:r>
            <a:rPr lang="it-IT" sz="1000">
              <a:solidFill>
                <a:sysClr val="windowText" lastClr="000000"/>
              </a:solidFill>
              <a:effectLst/>
              <a:latin typeface="Verdana" panose="020B0604030504040204" pitchFamily="34" charset="0"/>
              <a:ea typeface="Verdana" panose="020B0604030504040204" pitchFamily="34" charset="0"/>
              <a:cs typeface="+mn-cs"/>
            </a:rPr>
            <a:t>Numero di figli per richiedente pagato</a:t>
          </a:r>
        </a:p>
        <a:p>
          <a:r>
            <a:rPr lang="it-IT" sz="1000">
              <a:solidFill>
                <a:sysClr val="windowText" lastClr="000000"/>
              </a:solidFill>
              <a:effectLst/>
              <a:latin typeface="Verdana" panose="020B0604030504040204" pitchFamily="34" charset="0"/>
              <a:ea typeface="Verdana" panose="020B0604030504040204" pitchFamily="34" charset="0"/>
              <a:cs typeface="+mn-cs"/>
            </a:rPr>
            <a:t>Classe di ISEE </a:t>
          </a:r>
        </a:p>
        <a:p>
          <a:r>
            <a:rPr lang="it-IT" sz="1000">
              <a:solidFill>
                <a:sysClr val="windowText" lastClr="000000"/>
              </a:solidFill>
              <a:effectLst/>
              <a:latin typeface="Verdana" panose="020B0604030504040204" pitchFamily="34" charset="0"/>
              <a:ea typeface="Verdana" panose="020B0604030504040204" pitchFamily="34" charset="0"/>
              <a:cs typeface="+mn-cs"/>
            </a:rPr>
            <a:t>Classe di età del figlio</a:t>
          </a:r>
        </a:p>
        <a:p>
          <a:r>
            <a:rPr lang="it-IT" sz="1000">
              <a:solidFill>
                <a:sysClr val="windowText" lastClr="000000"/>
              </a:solidFill>
              <a:effectLst/>
              <a:latin typeface="Verdana" panose="020B0604030504040204" pitchFamily="34" charset="0"/>
              <a:ea typeface="Verdana" panose="020B0604030504040204" pitchFamily="34" charset="0"/>
              <a:cs typeface="+mn-cs"/>
            </a:rPr>
            <a:t>Presenza o meno di figli disabili nel nucleo</a:t>
          </a:r>
        </a:p>
        <a:p>
          <a:r>
            <a:rPr lang="it-IT" sz="1200">
              <a:solidFill>
                <a:sysClr val="windowText" lastClr="000000"/>
              </a:solidFill>
              <a:effectLst/>
              <a:latin typeface="Verdana" panose="020B0604030504040204" pitchFamily="34" charset="0"/>
              <a:ea typeface="Verdana" panose="020B0604030504040204" pitchFamily="34" charset="0"/>
              <a:cs typeface="+mn-cs"/>
            </a:rPr>
            <a:t> </a:t>
          </a:r>
        </a:p>
        <a:p>
          <a:br>
            <a:rPr lang="it-IT" sz="1200" b="1">
              <a:solidFill>
                <a:sysClr val="windowText" lastClr="000000"/>
              </a:solidFill>
              <a:effectLst/>
              <a:latin typeface="Verdana" panose="020B0604030504040204" pitchFamily="34" charset="0"/>
              <a:ea typeface="Verdana" panose="020B0604030504040204" pitchFamily="34" charset="0"/>
              <a:cs typeface="+mn-cs"/>
            </a:rPr>
          </a:br>
          <a:r>
            <a:rPr lang="it-IT" sz="1200" b="1">
              <a:solidFill>
                <a:sysClr val="windowText" lastClr="000000"/>
              </a:solidFill>
              <a:effectLst/>
              <a:latin typeface="Verdana" panose="020B0604030504040204" pitchFamily="34" charset="0"/>
              <a:ea typeface="Verdana" panose="020B0604030504040204" pitchFamily="34" charset="0"/>
              <a:cs typeface="+mn-cs"/>
            </a:rPr>
            <a:t> </a:t>
          </a:r>
          <a:endParaRPr lang="it-IT" sz="1200">
            <a:solidFill>
              <a:sysClr val="windowText" lastClr="000000"/>
            </a:solidFill>
            <a:effectLst/>
            <a:latin typeface="Verdana" panose="020B0604030504040204" pitchFamily="34" charset="0"/>
            <a:ea typeface="Verdana" panose="020B0604030504040204" pitchFamily="34" charset="0"/>
            <a:cs typeface="+mn-cs"/>
          </a:endParaRPr>
        </a:p>
        <a:p>
          <a:endParaRPr lang="it-IT" sz="1200">
            <a:latin typeface="Verdana" panose="020B0604030504040204" pitchFamily="34" charset="0"/>
            <a:ea typeface="Verdana" panose="020B0604030504040204" pitchFamily="34"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i-stat-intra\data\piani%20di%20spoglio_e_doc\05_pds_III_pop\DCIS\SAN\SAN_A_burgio_DEF\DCIS_OSPDISTPSICHRES_ospedaliz_disturbi_psichici_luogo_residenza_DEF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ruttura"/>
      <sheetName val="Territorio"/>
      <sheetName val="Tipo dato"/>
      <sheetName val="tipo di patologia"/>
      <sheetName val="Regime di ricovero"/>
      <sheetName val="Sesso"/>
      <sheetName val="Classe di età"/>
      <sheetName val="Stato civile"/>
      <sheetName val="Aggregati clinici di codice"/>
      <sheetName val="Anno"/>
      <sheetName val="Misura"/>
      <sheetName val="flag, note, file aggiuntivi"/>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17B97D-C3A4-4806-AD63-EBCBC226F434}">
  <sheetPr>
    <pageSetUpPr fitToPage="1"/>
  </sheetPr>
  <dimension ref="B1:K27"/>
  <sheetViews>
    <sheetView showGridLines="0" tabSelected="1" zoomScale="88" zoomScaleNormal="88" workbookViewId="0">
      <selection activeCell="A27" sqref="A25:K27"/>
    </sheetView>
  </sheetViews>
  <sheetFormatPr defaultRowHeight="14.5" x14ac:dyDescent="0.35"/>
  <cols>
    <col min="1" max="1" width="1.54296875" customWidth="1"/>
    <col min="2" max="2" width="4.54296875" customWidth="1"/>
    <col min="9" max="9" width="12.81640625" customWidth="1"/>
    <col min="10" max="10" width="20.1796875" customWidth="1"/>
    <col min="11" max="11" width="4.1796875" customWidth="1"/>
    <col min="12" max="12" width="5" customWidth="1"/>
  </cols>
  <sheetData>
    <row r="1" spans="2:11" x14ac:dyDescent="0.35">
      <c r="B1" t="s">
        <v>85</v>
      </c>
      <c r="C1" t="s">
        <v>85</v>
      </c>
    </row>
    <row r="2" spans="2:11" ht="4.5" customHeight="1" x14ac:dyDescent="0.35"/>
    <row r="3" spans="2:11" ht="4.5" customHeight="1" x14ac:dyDescent="0.35"/>
    <row r="4" spans="2:11" ht="4.5" customHeight="1" x14ac:dyDescent="0.35"/>
    <row r="5" spans="2:11" ht="4.5" customHeight="1" x14ac:dyDescent="0.35"/>
    <row r="6" spans="2:11" ht="4.5" customHeight="1" x14ac:dyDescent="0.35"/>
    <row r="7" spans="2:11" ht="4.5" customHeight="1" x14ac:dyDescent="0.35"/>
    <row r="9" spans="2:11" x14ac:dyDescent="0.35">
      <c r="B9" s="38" t="s">
        <v>85</v>
      </c>
      <c r="C9" s="39"/>
      <c r="D9" s="39"/>
      <c r="E9" s="39"/>
      <c r="F9" s="39"/>
      <c r="G9" s="39"/>
      <c r="H9" s="39"/>
      <c r="I9" s="39"/>
      <c r="J9" s="39"/>
      <c r="K9" s="40"/>
    </row>
    <row r="10" spans="2:11" ht="25" x14ac:dyDescent="0.35">
      <c r="B10" s="341" t="s">
        <v>66</v>
      </c>
      <c r="C10" s="342"/>
      <c r="D10" s="342"/>
      <c r="E10" s="342"/>
      <c r="F10" s="342"/>
      <c r="G10" s="342"/>
      <c r="H10" s="342"/>
      <c r="I10" s="342"/>
      <c r="J10" s="342"/>
      <c r="K10" s="343"/>
    </row>
    <row r="11" spans="2:11" x14ac:dyDescent="0.35">
      <c r="B11" s="41"/>
      <c r="C11" s="42"/>
      <c r="D11" s="42"/>
      <c r="E11" s="42"/>
      <c r="F11" s="42"/>
      <c r="G11" s="42"/>
      <c r="H11" s="42"/>
      <c r="I11" s="42"/>
      <c r="J11" s="42"/>
      <c r="K11" s="43"/>
    </row>
    <row r="12" spans="2:11" x14ac:dyDescent="0.35">
      <c r="B12" s="41"/>
      <c r="C12" s="42"/>
      <c r="D12" s="42"/>
      <c r="E12" s="42"/>
      <c r="F12" s="42"/>
      <c r="G12" s="42"/>
      <c r="H12" s="42"/>
      <c r="I12" s="42"/>
      <c r="J12" s="42"/>
      <c r="K12" s="43"/>
    </row>
    <row r="13" spans="2:11" x14ac:dyDescent="0.35">
      <c r="B13" s="41"/>
      <c r="C13" s="42"/>
      <c r="D13" s="42"/>
      <c r="E13" s="42"/>
      <c r="F13" s="42"/>
      <c r="G13" s="42"/>
      <c r="H13" s="42"/>
      <c r="I13" s="42"/>
      <c r="J13" s="42"/>
      <c r="K13" s="43"/>
    </row>
    <row r="14" spans="2:11" x14ac:dyDescent="0.35">
      <c r="B14" s="347" t="s">
        <v>65</v>
      </c>
      <c r="C14" s="348"/>
      <c r="D14" s="348"/>
      <c r="E14" s="348"/>
      <c r="F14" s="348"/>
      <c r="G14" s="348"/>
      <c r="H14" s="348"/>
      <c r="I14" s="348"/>
      <c r="J14" s="348"/>
      <c r="K14" s="349"/>
    </row>
    <row r="15" spans="2:11" ht="15" x14ac:dyDescent="0.35">
      <c r="B15" s="41"/>
      <c r="C15" s="44"/>
      <c r="D15" s="42"/>
      <c r="E15" s="42"/>
      <c r="F15" s="42"/>
      <c r="G15" s="42"/>
      <c r="H15" s="42"/>
      <c r="I15" s="42"/>
      <c r="J15" s="42"/>
      <c r="K15" s="43"/>
    </row>
    <row r="16" spans="2:11" x14ac:dyDescent="0.35">
      <c r="B16" s="41"/>
      <c r="C16" s="42"/>
      <c r="D16" s="42"/>
      <c r="E16" s="42"/>
      <c r="F16" s="42"/>
      <c r="G16" s="42"/>
      <c r="H16" s="42"/>
      <c r="I16" s="42"/>
      <c r="J16" s="42"/>
      <c r="K16" s="43"/>
    </row>
    <row r="17" spans="2:11" x14ac:dyDescent="0.35">
      <c r="B17" s="41"/>
      <c r="C17" s="42"/>
      <c r="D17" s="42"/>
      <c r="E17" s="42"/>
      <c r="F17" s="42"/>
      <c r="G17" s="42"/>
      <c r="H17" s="42"/>
      <c r="I17" s="42"/>
      <c r="J17" s="42"/>
      <c r="K17" s="43"/>
    </row>
    <row r="18" spans="2:11" x14ac:dyDescent="0.35">
      <c r="B18" s="41"/>
      <c r="C18" s="42"/>
      <c r="D18" s="42"/>
      <c r="E18" s="42"/>
      <c r="F18" s="42"/>
      <c r="G18" s="42"/>
      <c r="H18" s="42"/>
      <c r="I18" s="42"/>
      <c r="J18" s="42"/>
      <c r="K18" s="43"/>
    </row>
    <row r="19" spans="2:11" x14ac:dyDescent="0.35">
      <c r="B19" s="41"/>
      <c r="C19" s="42"/>
      <c r="D19" s="42"/>
      <c r="E19" s="42"/>
      <c r="F19" s="42"/>
      <c r="G19" s="42"/>
      <c r="H19" s="42"/>
      <c r="I19" s="42"/>
      <c r="J19" s="42"/>
      <c r="K19" s="43"/>
    </row>
    <row r="20" spans="2:11" ht="23.5" x14ac:dyDescent="0.55000000000000004">
      <c r="B20" s="344" t="s">
        <v>232</v>
      </c>
      <c r="C20" s="345"/>
      <c r="D20" s="345"/>
      <c r="E20" s="345"/>
      <c r="F20" s="345"/>
      <c r="G20" s="345"/>
      <c r="H20" s="345"/>
      <c r="I20" s="345"/>
      <c r="J20" s="345"/>
      <c r="K20" s="346"/>
    </row>
    <row r="21" spans="2:11" ht="4.5" customHeight="1" x14ac:dyDescent="0.55000000000000004">
      <c r="B21" s="97"/>
      <c r="C21" s="98"/>
      <c r="D21" s="98"/>
      <c r="E21" s="98"/>
      <c r="F21" s="98"/>
      <c r="G21" s="98"/>
      <c r="H21" s="98"/>
      <c r="I21" s="98"/>
      <c r="J21" s="98"/>
      <c r="K21" s="99"/>
    </row>
    <row r="22" spans="2:11" ht="4.5" customHeight="1" x14ac:dyDescent="0.55000000000000004">
      <c r="B22" s="97"/>
      <c r="C22" s="98"/>
      <c r="D22" s="98"/>
      <c r="E22" s="98"/>
      <c r="F22" s="98"/>
      <c r="G22" s="98"/>
      <c r="H22" s="98"/>
      <c r="I22" s="98"/>
      <c r="J22" s="98"/>
      <c r="K22" s="99"/>
    </row>
    <row r="23" spans="2:11" ht="12.65" customHeight="1" x14ac:dyDescent="0.35">
      <c r="B23" s="41"/>
      <c r="C23" s="42"/>
      <c r="D23" s="42"/>
      <c r="E23" s="42"/>
      <c r="F23" s="42"/>
      <c r="G23" s="42"/>
      <c r="H23" s="42"/>
      <c r="I23" s="42"/>
      <c r="J23" s="42"/>
      <c r="K23" s="43"/>
    </row>
    <row r="24" spans="2:11" ht="163.5" customHeight="1" x14ac:dyDescent="0.35">
      <c r="B24" s="41"/>
      <c r="C24" s="340" t="s">
        <v>233</v>
      </c>
      <c r="D24" s="340"/>
      <c r="E24" s="340"/>
      <c r="F24" s="340"/>
      <c r="G24" s="340"/>
      <c r="H24" s="340"/>
      <c r="I24" s="340"/>
      <c r="J24" s="340"/>
      <c r="K24" s="111"/>
    </row>
    <row r="25" spans="2:11" ht="130" customHeight="1" x14ac:dyDescent="0.35">
      <c r="B25" s="41"/>
      <c r="C25" s="350" t="s">
        <v>213</v>
      </c>
      <c r="D25" s="351"/>
      <c r="E25" s="351"/>
      <c r="F25" s="351"/>
      <c r="G25" s="351"/>
      <c r="H25" s="351"/>
      <c r="I25" s="351"/>
      <c r="J25" s="351"/>
      <c r="K25" s="43"/>
    </row>
    <row r="26" spans="2:11" ht="125.5" customHeight="1" x14ac:dyDescent="0.35">
      <c r="B26" s="41"/>
      <c r="C26" s="351"/>
      <c r="D26" s="351"/>
      <c r="E26" s="351"/>
      <c r="F26" s="351"/>
      <c r="G26" s="351"/>
      <c r="H26" s="351"/>
      <c r="I26" s="351"/>
      <c r="J26" s="351"/>
      <c r="K26" s="43"/>
    </row>
    <row r="27" spans="2:11" ht="2.5" customHeight="1" x14ac:dyDescent="0.35">
      <c r="B27" s="45"/>
      <c r="C27" s="352"/>
      <c r="D27" s="352"/>
      <c r="E27" s="352"/>
      <c r="F27" s="352"/>
      <c r="G27" s="352"/>
      <c r="H27" s="352"/>
      <c r="I27" s="352"/>
      <c r="J27" s="352"/>
      <c r="K27" s="46"/>
    </row>
  </sheetData>
  <mergeCells count="5">
    <mergeCell ref="C24:J24"/>
    <mergeCell ref="B10:K10"/>
    <mergeCell ref="B20:K20"/>
    <mergeCell ref="B14:K14"/>
    <mergeCell ref="C25:J27"/>
  </mergeCells>
  <pageMargins left="0.70866141732283472" right="0.70866141732283472" top="0.94488188976377963" bottom="0.74803149606299213" header="0.31496062992125984" footer="0.31496062992125984"/>
  <pageSetup paperSize="9" scale="91"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Foglio5">
    <pageSetUpPr fitToPage="1"/>
  </sheetPr>
  <dimension ref="A1:U60"/>
  <sheetViews>
    <sheetView showGridLines="0" view="pageBreakPreview" topLeftCell="A11" zoomScale="60" zoomScaleNormal="58" workbookViewId="0">
      <selection activeCell="A27" sqref="A27:K27"/>
    </sheetView>
  </sheetViews>
  <sheetFormatPr defaultColWidth="13.26953125" defaultRowHeight="10" x14ac:dyDescent="0.35"/>
  <cols>
    <col min="1" max="1" width="25.81640625" style="1" customWidth="1"/>
    <col min="2" max="2" width="14.1796875" style="1" bestFit="1" customWidth="1"/>
    <col min="3" max="3" width="13.1796875" style="66" customWidth="1"/>
    <col min="4" max="4" width="13.26953125" style="1" customWidth="1"/>
    <col min="5" max="5" width="14.453125" style="66" customWidth="1"/>
    <col min="6" max="6" width="13.26953125" style="1" bestFit="1" customWidth="1"/>
    <col min="7" max="7" width="13.81640625" style="66" customWidth="1"/>
    <col min="8" max="8" width="13.1796875" style="1" customWidth="1"/>
    <col min="9" max="9" width="13.54296875" style="66" customWidth="1"/>
    <col min="10" max="10" width="14.81640625" style="1" bestFit="1" customWidth="1"/>
    <col min="11" max="11" width="12.1796875" style="1" bestFit="1" customWidth="1"/>
    <col min="12" max="12" width="14.7265625" style="1" bestFit="1" customWidth="1"/>
    <col min="13" max="13" width="12.1796875" style="1" bestFit="1" customWidth="1"/>
    <col min="14" max="14" width="13.26953125" style="1" bestFit="1" customWidth="1"/>
    <col min="15" max="15" width="12.1796875" style="1" bestFit="1" customWidth="1"/>
    <col min="16" max="16" width="14.453125" style="1" bestFit="1" customWidth="1"/>
    <col min="17" max="17" width="12.1796875" style="1" bestFit="1" customWidth="1"/>
    <col min="18" max="18" width="14.1796875" style="1" bestFit="1" customWidth="1"/>
    <col min="19" max="19" width="12.1796875" style="1" bestFit="1" customWidth="1"/>
    <col min="20" max="20" width="13.26953125" style="1" customWidth="1"/>
    <col min="21" max="21" width="12.1796875" style="1" bestFit="1" customWidth="1"/>
    <col min="22" max="22" width="4.453125" style="1" customWidth="1"/>
    <col min="23" max="16384" width="13.26953125" style="1"/>
  </cols>
  <sheetData>
    <row r="1" spans="1:21" ht="61.5" customHeight="1" thickBot="1" x14ac:dyDescent="0.4">
      <c r="A1" s="47" t="s">
        <v>134</v>
      </c>
      <c r="B1" s="33"/>
      <c r="C1" s="63"/>
      <c r="D1" s="33"/>
      <c r="E1" s="63"/>
      <c r="F1" s="33"/>
      <c r="G1" s="63"/>
      <c r="H1" s="49"/>
      <c r="I1" s="69"/>
      <c r="J1" s="49"/>
      <c r="K1" s="49"/>
      <c r="L1" s="49"/>
      <c r="M1" s="49"/>
      <c r="N1" s="49"/>
      <c r="O1" s="49"/>
      <c r="P1" s="49"/>
      <c r="Q1" s="49"/>
      <c r="R1" s="49"/>
      <c r="S1" s="49"/>
      <c r="T1" s="49"/>
      <c r="U1" s="49"/>
    </row>
    <row r="2" spans="1:21" ht="40.5" customHeight="1" thickTop="1" x14ac:dyDescent="0.35">
      <c r="A2" s="37"/>
      <c r="B2" s="380" t="s">
        <v>36</v>
      </c>
      <c r="C2" s="380"/>
      <c r="D2" s="380"/>
      <c r="E2" s="380"/>
      <c r="F2" s="380"/>
      <c r="G2" s="380"/>
      <c r="H2" s="380"/>
      <c r="I2" s="380"/>
      <c r="J2" s="380"/>
      <c r="K2" s="380"/>
      <c r="L2" s="380"/>
      <c r="M2" s="380"/>
      <c r="N2" s="380"/>
      <c r="O2" s="380"/>
      <c r="P2" s="380"/>
      <c r="Q2" s="380"/>
      <c r="R2" s="380"/>
      <c r="S2" s="380"/>
      <c r="T2" s="380"/>
      <c r="U2" s="380"/>
    </row>
    <row r="3" spans="1:21" ht="33" customHeight="1" x14ac:dyDescent="0.35">
      <c r="A3" s="394" t="s">
        <v>79</v>
      </c>
      <c r="B3" s="392" t="s">
        <v>3</v>
      </c>
      <c r="C3" s="393"/>
      <c r="D3" s="392" t="s">
        <v>22</v>
      </c>
      <c r="E3" s="393"/>
      <c r="F3" s="392" t="s">
        <v>23</v>
      </c>
      <c r="G3" s="393"/>
      <c r="H3" s="392" t="s">
        <v>70</v>
      </c>
      <c r="I3" s="393"/>
      <c r="J3" s="392" t="s">
        <v>86</v>
      </c>
      <c r="K3" s="393"/>
      <c r="L3" s="392" t="s">
        <v>88</v>
      </c>
      <c r="M3" s="393"/>
      <c r="N3" s="392" t="s">
        <v>116</v>
      </c>
      <c r="O3" s="393"/>
      <c r="P3" s="392" t="s">
        <v>119</v>
      </c>
      <c r="Q3" s="393"/>
      <c r="R3" s="392" t="s">
        <v>120</v>
      </c>
      <c r="S3" s="393"/>
      <c r="T3" s="392" t="s">
        <v>123</v>
      </c>
      <c r="U3" s="393"/>
    </row>
    <row r="4" spans="1:21" ht="64" customHeight="1" thickBot="1" x14ac:dyDescent="0.4">
      <c r="A4" s="395"/>
      <c r="B4" s="30" t="s">
        <v>103</v>
      </c>
      <c r="C4" s="64" t="s">
        <v>104</v>
      </c>
      <c r="D4" s="30" t="s">
        <v>103</v>
      </c>
      <c r="E4" s="64" t="s">
        <v>104</v>
      </c>
      <c r="F4" s="30" t="s">
        <v>103</v>
      </c>
      <c r="G4" s="64" t="s">
        <v>104</v>
      </c>
      <c r="H4" s="30" t="s">
        <v>103</v>
      </c>
      <c r="I4" s="64" t="s">
        <v>104</v>
      </c>
      <c r="J4" s="30" t="s">
        <v>103</v>
      </c>
      <c r="K4" s="64" t="s">
        <v>104</v>
      </c>
      <c r="L4" s="30" t="s">
        <v>103</v>
      </c>
      <c r="M4" s="64" t="s">
        <v>104</v>
      </c>
      <c r="N4" s="30" t="s">
        <v>103</v>
      </c>
      <c r="O4" s="64" t="s">
        <v>104</v>
      </c>
      <c r="P4" s="30" t="s">
        <v>103</v>
      </c>
      <c r="Q4" s="64" t="s">
        <v>104</v>
      </c>
      <c r="R4" s="30" t="s">
        <v>103</v>
      </c>
      <c r="S4" s="64" t="s">
        <v>104</v>
      </c>
      <c r="T4" s="30" t="s">
        <v>103</v>
      </c>
      <c r="U4" s="64" t="s">
        <v>104</v>
      </c>
    </row>
    <row r="5" spans="1:21" ht="21.75" customHeight="1" thickTop="1" x14ac:dyDescent="0.35">
      <c r="A5" s="2" t="s">
        <v>4</v>
      </c>
      <c r="B5" s="2">
        <v>571023</v>
      </c>
      <c r="C5" s="2">
        <v>138</v>
      </c>
      <c r="D5" s="2">
        <v>571040</v>
      </c>
      <c r="E5" s="2">
        <v>138</v>
      </c>
      <c r="F5" s="2">
        <v>573958</v>
      </c>
      <c r="G5" s="2">
        <v>139</v>
      </c>
      <c r="H5" s="2">
        <v>574097</v>
      </c>
      <c r="I5" s="2">
        <v>139</v>
      </c>
      <c r="J5" s="2">
        <v>572882</v>
      </c>
      <c r="K5" s="2">
        <v>139</v>
      </c>
      <c r="L5" s="2">
        <v>578593</v>
      </c>
      <c r="M5" s="2">
        <v>139</v>
      </c>
      <c r="N5" s="2">
        <v>581061</v>
      </c>
      <c r="O5" s="2">
        <v>139</v>
      </c>
      <c r="P5" s="2">
        <v>585082</v>
      </c>
      <c r="Q5" s="2">
        <v>140</v>
      </c>
      <c r="R5" s="2">
        <v>588832</v>
      </c>
      <c r="S5" s="2">
        <v>140</v>
      </c>
      <c r="T5" s="2">
        <v>592208</v>
      </c>
      <c r="U5" s="2">
        <v>140</v>
      </c>
    </row>
    <row r="6" spans="1:21" ht="21.75" customHeight="1" x14ac:dyDescent="0.35">
      <c r="A6" s="2" t="s">
        <v>5</v>
      </c>
      <c r="B6" s="2">
        <v>17615</v>
      </c>
      <c r="C6" s="2">
        <v>135</v>
      </c>
      <c r="D6" s="2">
        <v>17620</v>
      </c>
      <c r="E6" s="2">
        <v>135</v>
      </c>
      <c r="F6" s="2">
        <v>17646</v>
      </c>
      <c r="G6" s="2">
        <v>135</v>
      </c>
      <c r="H6" s="2">
        <v>17675</v>
      </c>
      <c r="I6" s="2">
        <v>135</v>
      </c>
      <c r="J6" s="2">
        <v>17668</v>
      </c>
      <c r="K6" s="2">
        <v>135</v>
      </c>
      <c r="L6" s="2">
        <v>17864</v>
      </c>
      <c r="M6" s="2">
        <v>135</v>
      </c>
      <c r="N6" s="2">
        <v>17967</v>
      </c>
      <c r="O6" s="2">
        <v>135</v>
      </c>
      <c r="P6" s="2">
        <v>18055</v>
      </c>
      <c r="Q6" s="2">
        <v>136</v>
      </c>
      <c r="R6" s="2">
        <v>18157</v>
      </c>
      <c r="S6" s="2">
        <v>136</v>
      </c>
      <c r="T6" s="2">
        <v>18283</v>
      </c>
      <c r="U6" s="2">
        <v>136</v>
      </c>
    </row>
    <row r="7" spans="1:21" ht="21.75" customHeight="1" x14ac:dyDescent="0.35">
      <c r="A7" s="2" t="s">
        <v>6</v>
      </c>
      <c r="B7" s="2">
        <v>1479512</v>
      </c>
      <c r="C7" s="2">
        <v>138</v>
      </c>
      <c r="D7" s="2">
        <v>1478218</v>
      </c>
      <c r="E7" s="2">
        <v>138</v>
      </c>
      <c r="F7" s="2">
        <v>1482131</v>
      </c>
      <c r="G7" s="2">
        <v>139</v>
      </c>
      <c r="H7" s="2">
        <v>1482243</v>
      </c>
      <c r="I7" s="2">
        <v>139</v>
      </c>
      <c r="J7" s="2">
        <v>1481285</v>
      </c>
      <c r="K7" s="2">
        <v>139</v>
      </c>
      <c r="L7" s="2">
        <v>1494825</v>
      </c>
      <c r="M7" s="2">
        <v>139</v>
      </c>
      <c r="N7" s="2">
        <v>1501450</v>
      </c>
      <c r="O7" s="2">
        <v>139</v>
      </c>
      <c r="P7" s="2">
        <v>1511293</v>
      </c>
      <c r="Q7" s="2">
        <v>139</v>
      </c>
      <c r="R7" s="2">
        <v>1519846</v>
      </c>
      <c r="S7" s="2">
        <v>140</v>
      </c>
      <c r="T7" s="2">
        <v>1528098</v>
      </c>
      <c r="U7" s="2">
        <v>140</v>
      </c>
    </row>
    <row r="8" spans="1:21" ht="21.75" customHeight="1" x14ac:dyDescent="0.35">
      <c r="A8" s="2" t="s">
        <v>71</v>
      </c>
      <c r="B8" s="2">
        <v>88886</v>
      </c>
      <c r="C8" s="2">
        <v>143</v>
      </c>
      <c r="D8" s="2">
        <v>88960</v>
      </c>
      <c r="E8" s="2">
        <v>143</v>
      </c>
      <c r="F8" s="2">
        <v>89069</v>
      </c>
      <c r="G8" s="2">
        <v>143</v>
      </c>
      <c r="H8" s="2">
        <v>89137</v>
      </c>
      <c r="I8" s="2">
        <v>143</v>
      </c>
      <c r="J8" s="2">
        <v>89069</v>
      </c>
      <c r="K8" s="2">
        <v>144</v>
      </c>
      <c r="L8" s="2">
        <v>89653</v>
      </c>
      <c r="M8" s="2">
        <v>144</v>
      </c>
      <c r="N8" s="2">
        <v>90148</v>
      </c>
      <c r="O8" s="2">
        <v>144</v>
      </c>
      <c r="P8" s="2">
        <v>90494</v>
      </c>
      <c r="Q8" s="2">
        <v>144</v>
      </c>
      <c r="R8" s="2">
        <v>90937</v>
      </c>
      <c r="S8" s="2">
        <v>144</v>
      </c>
      <c r="T8" s="2">
        <v>91396</v>
      </c>
      <c r="U8" s="2">
        <v>144</v>
      </c>
    </row>
    <row r="9" spans="1:21" ht="21.75" customHeight="1" x14ac:dyDescent="0.35">
      <c r="A9" s="2" t="s">
        <v>72</v>
      </c>
      <c r="B9" s="2">
        <v>91956</v>
      </c>
      <c r="C9" s="2">
        <v>133</v>
      </c>
      <c r="D9" s="2">
        <v>92181</v>
      </c>
      <c r="E9" s="2">
        <v>133</v>
      </c>
      <c r="F9" s="2">
        <v>92400</v>
      </c>
      <c r="G9" s="2">
        <v>133</v>
      </c>
      <c r="H9" s="2">
        <v>92603</v>
      </c>
      <c r="I9" s="2">
        <v>133</v>
      </c>
      <c r="J9" s="2">
        <v>92802</v>
      </c>
      <c r="K9" s="2">
        <v>134</v>
      </c>
      <c r="L9" s="2">
        <v>93712</v>
      </c>
      <c r="M9" s="2">
        <v>134</v>
      </c>
      <c r="N9" s="2">
        <v>94530</v>
      </c>
      <c r="O9" s="2">
        <v>134</v>
      </c>
      <c r="P9" s="2">
        <v>95407</v>
      </c>
      <c r="Q9" s="2">
        <v>135</v>
      </c>
      <c r="R9" s="2">
        <v>96282</v>
      </c>
      <c r="S9" s="2">
        <v>135</v>
      </c>
      <c r="T9" s="2">
        <v>96976</v>
      </c>
      <c r="U9" s="2">
        <v>135</v>
      </c>
    </row>
    <row r="10" spans="1:21" ht="21.75" customHeight="1" x14ac:dyDescent="0.35">
      <c r="A10" s="2" t="s">
        <v>7</v>
      </c>
      <c r="B10" s="2">
        <v>712465</v>
      </c>
      <c r="C10" s="2">
        <v>140</v>
      </c>
      <c r="D10" s="2">
        <v>712945</v>
      </c>
      <c r="E10" s="2">
        <v>140</v>
      </c>
      <c r="F10" s="2">
        <v>714165</v>
      </c>
      <c r="G10" s="2">
        <v>140</v>
      </c>
      <c r="H10" s="2">
        <v>714487</v>
      </c>
      <c r="I10" s="2">
        <v>140</v>
      </c>
      <c r="J10" s="2">
        <v>714571</v>
      </c>
      <c r="K10" s="2">
        <v>141</v>
      </c>
      <c r="L10" s="2">
        <v>721073</v>
      </c>
      <c r="M10" s="2">
        <v>141</v>
      </c>
      <c r="N10" s="2">
        <v>724948</v>
      </c>
      <c r="O10" s="2">
        <v>141</v>
      </c>
      <c r="P10" s="2">
        <v>729900</v>
      </c>
      <c r="Q10" s="2">
        <v>141</v>
      </c>
      <c r="R10" s="2">
        <v>733987</v>
      </c>
      <c r="S10" s="2">
        <v>141</v>
      </c>
      <c r="T10" s="2">
        <v>737845</v>
      </c>
      <c r="U10" s="2">
        <v>141</v>
      </c>
    </row>
    <row r="11" spans="1:21" ht="21.75" customHeight="1" x14ac:dyDescent="0.35">
      <c r="A11" s="2" t="s">
        <v>63</v>
      </c>
      <c r="B11" s="2">
        <v>162977</v>
      </c>
      <c r="C11" s="2">
        <v>144</v>
      </c>
      <c r="D11" s="2">
        <v>163113</v>
      </c>
      <c r="E11" s="2">
        <v>144</v>
      </c>
      <c r="F11" s="2">
        <v>163469</v>
      </c>
      <c r="G11" s="2">
        <v>144</v>
      </c>
      <c r="H11" s="2">
        <v>163468</v>
      </c>
      <c r="I11" s="2">
        <v>144</v>
      </c>
      <c r="J11" s="2">
        <v>163465</v>
      </c>
      <c r="K11" s="2">
        <v>145</v>
      </c>
      <c r="L11" s="2">
        <v>164796</v>
      </c>
      <c r="M11" s="2">
        <v>145</v>
      </c>
      <c r="N11" s="2">
        <v>165698</v>
      </c>
      <c r="O11" s="2">
        <v>145</v>
      </c>
      <c r="P11" s="2">
        <v>166717</v>
      </c>
      <c r="Q11" s="2">
        <v>145</v>
      </c>
      <c r="R11" s="2">
        <v>167607</v>
      </c>
      <c r="S11" s="2">
        <v>145</v>
      </c>
      <c r="T11" s="2">
        <v>168552</v>
      </c>
      <c r="U11" s="2">
        <v>145</v>
      </c>
    </row>
    <row r="12" spans="1:21" ht="21.75" customHeight="1" x14ac:dyDescent="0.35">
      <c r="A12" s="2" t="s">
        <v>8</v>
      </c>
      <c r="B12" s="2">
        <v>178564</v>
      </c>
      <c r="C12" s="2">
        <v>137</v>
      </c>
      <c r="D12" s="2">
        <v>178533</v>
      </c>
      <c r="E12" s="2">
        <v>137</v>
      </c>
      <c r="F12" s="2">
        <v>179119</v>
      </c>
      <c r="G12" s="2">
        <v>137</v>
      </c>
      <c r="H12" s="2">
        <v>179212</v>
      </c>
      <c r="I12" s="2">
        <v>137</v>
      </c>
      <c r="J12" s="2">
        <v>178922</v>
      </c>
      <c r="K12" s="2">
        <v>138</v>
      </c>
      <c r="L12" s="2">
        <v>181018</v>
      </c>
      <c r="M12" s="2">
        <v>138</v>
      </c>
      <c r="N12" s="2">
        <v>182377</v>
      </c>
      <c r="O12" s="2">
        <v>138</v>
      </c>
      <c r="P12" s="2">
        <v>184117</v>
      </c>
      <c r="Q12" s="2">
        <v>139</v>
      </c>
      <c r="R12" s="2">
        <v>185670</v>
      </c>
      <c r="S12" s="2">
        <v>139</v>
      </c>
      <c r="T12" s="2">
        <v>187036</v>
      </c>
      <c r="U12" s="2">
        <v>139</v>
      </c>
    </row>
    <row r="13" spans="1:21" ht="21.75" customHeight="1" x14ac:dyDescent="0.35">
      <c r="A13" s="2" t="s">
        <v>9</v>
      </c>
      <c r="B13" s="2">
        <v>645250</v>
      </c>
      <c r="C13" s="2">
        <v>140</v>
      </c>
      <c r="D13" s="2">
        <v>645596</v>
      </c>
      <c r="E13" s="2">
        <v>140</v>
      </c>
      <c r="F13" s="2">
        <v>647017</v>
      </c>
      <c r="G13" s="2">
        <v>140</v>
      </c>
      <c r="H13" s="2">
        <v>647617</v>
      </c>
      <c r="I13" s="2">
        <v>141</v>
      </c>
      <c r="J13" s="2">
        <v>647383</v>
      </c>
      <c r="K13" s="2">
        <v>141</v>
      </c>
      <c r="L13" s="2">
        <v>653554</v>
      </c>
      <c r="M13" s="2">
        <v>141</v>
      </c>
      <c r="N13" s="2">
        <v>657263</v>
      </c>
      <c r="O13" s="2">
        <v>141</v>
      </c>
      <c r="P13" s="2">
        <v>661949</v>
      </c>
      <c r="Q13" s="2">
        <v>142</v>
      </c>
      <c r="R13" s="2">
        <v>666081</v>
      </c>
      <c r="S13" s="2">
        <v>142</v>
      </c>
      <c r="T13" s="2">
        <v>669671</v>
      </c>
      <c r="U13" s="2">
        <v>142</v>
      </c>
    </row>
    <row r="14" spans="1:21" ht="21.75" customHeight="1" x14ac:dyDescent="0.35">
      <c r="A14" s="2" t="s">
        <v>10</v>
      </c>
      <c r="B14" s="2">
        <v>491896</v>
      </c>
      <c r="C14" s="2">
        <v>139</v>
      </c>
      <c r="D14" s="2">
        <v>491885</v>
      </c>
      <c r="E14" s="2">
        <v>139</v>
      </c>
      <c r="F14" s="2">
        <v>493607</v>
      </c>
      <c r="G14" s="2">
        <v>140</v>
      </c>
      <c r="H14" s="2">
        <v>493308</v>
      </c>
      <c r="I14" s="2">
        <v>140</v>
      </c>
      <c r="J14" s="2">
        <v>492606</v>
      </c>
      <c r="K14" s="2">
        <v>140</v>
      </c>
      <c r="L14" s="2">
        <v>497231</v>
      </c>
      <c r="M14" s="2">
        <v>140</v>
      </c>
      <c r="N14" s="2">
        <v>499670</v>
      </c>
      <c r="O14" s="2">
        <v>140</v>
      </c>
      <c r="P14" s="2">
        <v>503250</v>
      </c>
      <c r="Q14" s="2">
        <v>140</v>
      </c>
      <c r="R14" s="2">
        <v>506292</v>
      </c>
      <c r="S14" s="2">
        <v>140</v>
      </c>
      <c r="T14" s="2">
        <v>508929</v>
      </c>
      <c r="U14" s="2">
        <v>140</v>
      </c>
    </row>
    <row r="15" spans="1:21" ht="21.75" customHeight="1" x14ac:dyDescent="0.35">
      <c r="A15" s="2" t="s">
        <v>11</v>
      </c>
      <c r="B15" s="2">
        <v>121241</v>
      </c>
      <c r="C15" s="2">
        <v>148</v>
      </c>
      <c r="D15" s="2">
        <v>121330</v>
      </c>
      <c r="E15" s="2">
        <v>148</v>
      </c>
      <c r="F15" s="2">
        <v>121916</v>
      </c>
      <c r="G15" s="2">
        <v>148</v>
      </c>
      <c r="H15" s="2">
        <v>121831</v>
      </c>
      <c r="I15" s="2">
        <v>148</v>
      </c>
      <c r="J15" s="2">
        <v>121593</v>
      </c>
      <c r="K15" s="2">
        <v>148</v>
      </c>
      <c r="L15" s="2">
        <v>122576</v>
      </c>
      <c r="M15" s="2">
        <v>148</v>
      </c>
      <c r="N15" s="2">
        <v>123097</v>
      </c>
      <c r="O15" s="2">
        <v>149</v>
      </c>
      <c r="P15" s="2">
        <v>123884</v>
      </c>
      <c r="Q15" s="2">
        <v>149</v>
      </c>
      <c r="R15" s="2">
        <v>124574</v>
      </c>
      <c r="S15" s="2">
        <v>149</v>
      </c>
      <c r="T15" s="2">
        <v>125074</v>
      </c>
      <c r="U15" s="2">
        <v>149</v>
      </c>
    </row>
    <row r="16" spans="1:21" ht="21.75" customHeight="1" x14ac:dyDescent="0.35">
      <c r="A16" s="2" t="s">
        <v>12</v>
      </c>
      <c r="B16" s="2">
        <v>216257</v>
      </c>
      <c r="C16" s="2">
        <v>145</v>
      </c>
      <c r="D16" s="2">
        <v>216335</v>
      </c>
      <c r="E16" s="2">
        <v>145</v>
      </c>
      <c r="F16" s="2">
        <v>217184</v>
      </c>
      <c r="G16" s="2">
        <v>145</v>
      </c>
      <c r="H16" s="2">
        <v>217195</v>
      </c>
      <c r="I16" s="2">
        <v>145</v>
      </c>
      <c r="J16" s="2">
        <v>216860</v>
      </c>
      <c r="K16" s="2">
        <v>146</v>
      </c>
      <c r="L16" s="2">
        <v>218808</v>
      </c>
      <c r="M16" s="2">
        <v>146</v>
      </c>
      <c r="N16" s="2">
        <v>219739</v>
      </c>
      <c r="O16" s="2">
        <v>146</v>
      </c>
      <c r="P16" s="2">
        <v>221172</v>
      </c>
      <c r="Q16" s="2">
        <v>146</v>
      </c>
      <c r="R16" s="2">
        <v>222246</v>
      </c>
      <c r="S16" s="2">
        <v>146</v>
      </c>
      <c r="T16" s="2">
        <v>223153</v>
      </c>
      <c r="U16" s="2">
        <v>146</v>
      </c>
    </row>
    <row r="17" spans="1:21" ht="21.75" customHeight="1" x14ac:dyDescent="0.35">
      <c r="A17" s="2" t="s">
        <v>13</v>
      </c>
      <c r="B17" s="2">
        <v>804455</v>
      </c>
      <c r="C17" s="2">
        <v>142</v>
      </c>
      <c r="D17" s="2">
        <v>803207</v>
      </c>
      <c r="E17" s="2">
        <v>142</v>
      </c>
      <c r="F17" s="2">
        <v>807324</v>
      </c>
      <c r="G17" s="2">
        <v>142</v>
      </c>
      <c r="H17" s="2">
        <v>806608</v>
      </c>
      <c r="I17" s="2">
        <v>142</v>
      </c>
      <c r="J17" s="2">
        <v>804189</v>
      </c>
      <c r="K17" s="2">
        <v>143</v>
      </c>
      <c r="L17" s="2">
        <v>812266</v>
      </c>
      <c r="M17" s="2">
        <v>143</v>
      </c>
      <c r="N17" s="2">
        <v>815747</v>
      </c>
      <c r="O17" s="2">
        <v>143</v>
      </c>
      <c r="P17" s="2">
        <v>821651</v>
      </c>
      <c r="Q17" s="2">
        <v>143</v>
      </c>
      <c r="R17" s="2">
        <v>826975</v>
      </c>
      <c r="S17" s="2">
        <v>143</v>
      </c>
      <c r="T17" s="2">
        <v>831849</v>
      </c>
      <c r="U17" s="2">
        <v>143</v>
      </c>
    </row>
    <row r="18" spans="1:21" ht="21.75" customHeight="1" x14ac:dyDescent="0.35">
      <c r="A18" s="2" t="s">
        <v>14</v>
      </c>
      <c r="B18" s="2">
        <v>181536</v>
      </c>
      <c r="C18" s="2">
        <v>149</v>
      </c>
      <c r="D18" s="2">
        <v>181499</v>
      </c>
      <c r="E18" s="2">
        <v>149</v>
      </c>
      <c r="F18" s="2">
        <v>183081</v>
      </c>
      <c r="G18" s="2">
        <v>149</v>
      </c>
      <c r="H18" s="2">
        <v>182902</v>
      </c>
      <c r="I18" s="2">
        <v>149</v>
      </c>
      <c r="J18" s="2">
        <v>182187</v>
      </c>
      <c r="K18" s="2">
        <v>150</v>
      </c>
      <c r="L18" s="2">
        <v>183746</v>
      </c>
      <c r="M18" s="2">
        <v>150</v>
      </c>
      <c r="N18" s="2">
        <v>184453</v>
      </c>
      <c r="O18" s="2">
        <v>150</v>
      </c>
      <c r="P18" s="2">
        <v>185575</v>
      </c>
      <c r="Q18" s="2">
        <v>150</v>
      </c>
      <c r="R18" s="2">
        <v>186696</v>
      </c>
      <c r="S18" s="2">
        <v>150</v>
      </c>
      <c r="T18" s="2">
        <v>187653</v>
      </c>
      <c r="U18" s="2">
        <v>150</v>
      </c>
    </row>
    <row r="19" spans="1:21" ht="21.75" customHeight="1" x14ac:dyDescent="0.35">
      <c r="A19" s="2" t="s">
        <v>15</v>
      </c>
      <c r="B19" s="2">
        <v>38664</v>
      </c>
      <c r="C19" s="2">
        <v>148</v>
      </c>
      <c r="D19" s="2">
        <v>38678</v>
      </c>
      <c r="E19" s="2">
        <v>148</v>
      </c>
      <c r="F19" s="2">
        <v>39175</v>
      </c>
      <c r="G19" s="2">
        <v>149</v>
      </c>
      <c r="H19" s="2">
        <v>39137</v>
      </c>
      <c r="I19" s="2">
        <v>149</v>
      </c>
      <c r="J19" s="2">
        <v>38874</v>
      </c>
      <c r="K19" s="2">
        <v>149</v>
      </c>
      <c r="L19" s="2">
        <v>39251</v>
      </c>
      <c r="M19" s="2">
        <v>150</v>
      </c>
      <c r="N19" s="2">
        <v>39389</v>
      </c>
      <c r="O19" s="2">
        <v>150</v>
      </c>
      <c r="P19" s="2">
        <v>39615</v>
      </c>
      <c r="Q19" s="2">
        <v>150</v>
      </c>
      <c r="R19" s="2">
        <v>39794</v>
      </c>
      <c r="S19" s="2">
        <v>150</v>
      </c>
      <c r="T19" s="2">
        <v>39984</v>
      </c>
      <c r="U19" s="2">
        <v>150</v>
      </c>
    </row>
    <row r="20" spans="1:21" ht="21.75" customHeight="1" x14ac:dyDescent="0.35">
      <c r="A20" s="2" t="s">
        <v>16</v>
      </c>
      <c r="B20" s="2">
        <v>819918</v>
      </c>
      <c r="C20" s="2">
        <v>156</v>
      </c>
      <c r="D20" s="2">
        <v>820599</v>
      </c>
      <c r="E20" s="2">
        <v>156</v>
      </c>
      <c r="F20" s="2">
        <v>845970</v>
      </c>
      <c r="G20" s="2">
        <v>158</v>
      </c>
      <c r="H20" s="2">
        <v>845202</v>
      </c>
      <c r="I20" s="2">
        <v>158</v>
      </c>
      <c r="J20" s="2">
        <v>828359</v>
      </c>
      <c r="K20" s="2">
        <v>158</v>
      </c>
      <c r="L20" s="2">
        <v>838815</v>
      </c>
      <c r="M20" s="2">
        <v>158</v>
      </c>
      <c r="N20" s="2">
        <v>839154</v>
      </c>
      <c r="O20" s="2">
        <v>158</v>
      </c>
      <c r="P20" s="2">
        <v>841516</v>
      </c>
      <c r="Q20" s="2">
        <v>158</v>
      </c>
      <c r="R20" s="2">
        <v>846058</v>
      </c>
      <c r="S20" s="2">
        <v>158</v>
      </c>
      <c r="T20" s="2">
        <v>851304</v>
      </c>
      <c r="U20" s="2">
        <v>158</v>
      </c>
    </row>
    <row r="21" spans="1:21" ht="21.75" customHeight="1" x14ac:dyDescent="0.35">
      <c r="A21" s="2" t="s">
        <v>17</v>
      </c>
      <c r="B21" s="2">
        <v>580654</v>
      </c>
      <c r="C21" s="2">
        <v>156</v>
      </c>
      <c r="D21" s="2">
        <v>580471</v>
      </c>
      <c r="E21" s="2">
        <v>156</v>
      </c>
      <c r="F21" s="2">
        <v>589431</v>
      </c>
      <c r="G21" s="2">
        <v>156</v>
      </c>
      <c r="H21" s="2">
        <v>587988</v>
      </c>
      <c r="I21" s="2">
        <v>156</v>
      </c>
      <c r="J21" s="2">
        <v>582502</v>
      </c>
      <c r="K21" s="2">
        <v>157</v>
      </c>
      <c r="L21" s="2">
        <v>587018</v>
      </c>
      <c r="M21" s="2">
        <v>157</v>
      </c>
      <c r="N21" s="2">
        <v>588164</v>
      </c>
      <c r="O21" s="2">
        <v>157</v>
      </c>
      <c r="P21" s="2">
        <v>590440</v>
      </c>
      <c r="Q21" s="2">
        <v>157</v>
      </c>
      <c r="R21" s="2">
        <v>592956</v>
      </c>
      <c r="S21" s="2">
        <v>157</v>
      </c>
      <c r="T21" s="2">
        <v>595513</v>
      </c>
      <c r="U21" s="2">
        <v>157</v>
      </c>
    </row>
    <row r="22" spans="1:21" ht="21.75" customHeight="1" x14ac:dyDescent="0.35">
      <c r="A22" s="2" t="s">
        <v>18</v>
      </c>
      <c r="B22" s="2">
        <v>78865</v>
      </c>
      <c r="C22" s="2">
        <v>156</v>
      </c>
      <c r="D22" s="2">
        <v>78840</v>
      </c>
      <c r="E22" s="2">
        <v>156</v>
      </c>
      <c r="F22" s="2">
        <v>79529</v>
      </c>
      <c r="G22" s="2">
        <v>156</v>
      </c>
      <c r="H22" s="2">
        <v>79400</v>
      </c>
      <c r="I22" s="2">
        <v>156</v>
      </c>
      <c r="J22" s="2">
        <v>78881</v>
      </c>
      <c r="K22" s="2">
        <v>156</v>
      </c>
      <c r="L22" s="2">
        <v>79320</v>
      </c>
      <c r="M22" s="2">
        <v>156</v>
      </c>
      <c r="N22" s="2">
        <v>79519</v>
      </c>
      <c r="O22" s="2">
        <v>156</v>
      </c>
      <c r="P22" s="2">
        <v>79763</v>
      </c>
      <c r="Q22" s="2">
        <v>156</v>
      </c>
      <c r="R22" s="2">
        <v>80009</v>
      </c>
      <c r="S22" s="2">
        <v>157</v>
      </c>
      <c r="T22" s="2">
        <v>80311</v>
      </c>
      <c r="U22" s="2">
        <v>157</v>
      </c>
    </row>
    <row r="23" spans="1:21" ht="21.75" customHeight="1" x14ac:dyDescent="0.35">
      <c r="A23" s="2" t="s">
        <v>19</v>
      </c>
      <c r="B23" s="2">
        <v>265992</v>
      </c>
      <c r="C23" s="2">
        <v>167</v>
      </c>
      <c r="D23" s="2">
        <v>266101</v>
      </c>
      <c r="E23" s="2">
        <v>167</v>
      </c>
      <c r="F23" s="2">
        <v>274657</v>
      </c>
      <c r="G23" s="2">
        <v>168</v>
      </c>
      <c r="H23" s="2">
        <v>273348</v>
      </c>
      <c r="I23" s="2">
        <v>168</v>
      </c>
      <c r="J23" s="2">
        <v>267729</v>
      </c>
      <c r="K23" s="2">
        <v>168</v>
      </c>
      <c r="L23" s="2">
        <v>270019</v>
      </c>
      <c r="M23" s="2">
        <v>168</v>
      </c>
      <c r="N23" s="2">
        <v>270353</v>
      </c>
      <c r="O23" s="2">
        <v>168</v>
      </c>
      <c r="P23" s="2">
        <v>271268</v>
      </c>
      <c r="Q23" s="2">
        <v>168</v>
      </c>
      <c r="R23" s="2">
        <v>272780</v>
      </c>
      <c r="S23" s="2">
        <v>168</v>
      </c>
      <c r="T23" s="2">
        <v>274381</v>
      </c>
      <c r="U23" s="2">
        <v>168</v>
      </c>
    </row>
    <row r="24" spans="1:21" ht="21.75" customHeight="1" x14ac:dyDescent="0.35">
      <c r="A24" s="2" t="s">
        <v>20</v>
      </c>
      <c r="B24" s="2">
        <v>686068</v>
      </c>
      <c r="C24" s="2">
        <v>160</v>
      </c>
      <c r="D24" s="2">
        <v>686755</v>
      </c>
      <c r="E24" s="2">
        <v>160</v>
      </c>
      <c r="F24" s="2">
        <v>709235</v>
      </c>
      <c r="G24" s="2">
        <v>161</v>
      </c>
      <c r="H24" s="2">
        <v>709257</v>
      </c>
      <c r="I24" s="2">
        <v>162</v>
      </c>
      <c r="J24" s="2">
        <v>693860</v>
      </c>
      <c r="K24" s="2">
        <v>161</v>
      </c>
      <c r="L24" s="2">
        <v>701502</v>
      </c>
      <c r="M24" s="2">
        <v>162</v>
      </c>
      <c r="N24" s="2">
        <v>702396</v>
      </c>
      <c r="O24" s="2">
        <v>162</v>
      </c>
      <c r="P24" s="2">
        <v>703446</v>
      </c>
      <c r="Q24" s="2">
        <v>162</v>
      </c>
      <c r="R24" s="2">
        <v>706827</v>
      </c>
      <c r="S24" s="2">
        <v>162</v>
      </c>
      <c r="T24" s="2">
        <v>710107</v>
      </c>
      <c r="U24" s="2">
        <v>162</v>
      </c>
    </row>
    <row r="25" spans="1:21" ht="21.75" customHeight="1" x14ac:dyDescent="0.35">
      <c r="A25" s="2" t="s">
        <v>21</v>
      </c>
      <c r="B25" s="2">
        <v>196180</v>
      </c>
      <c r="C25" s="2">
        <v>160</v>
      </c>
      <c r="D25" s="2">
        <v>196199</v>
      </c>
      <c r="E25" s="2">
        <v>160</v>
      </c>
      <c r="F25" s="2">
        <v>198472</v>
      </c>
      <c r="G25" s="2">
        <v>161</v>
      </c>
      <c r="H25" s="2">
        <v>198187</v>
      </c>
      <c r="I25" s="2">
        <v>161</v>
      </c>
      <c r="J25" s="2">
        <v>196823</v>
      </c>
      <c r="K25" s="2">
        <v>161</v>
      </c>
      <c r="L25" s="2">
        <v>198545</v>
      </c>
      <c r="M25" s="2">
        <v>162</v>
      </c>
      <c r="N25" s="2">
        <v>199145</v>
      </c>
      <c r="O25" s="2">
        <v>162</v>
      </c>
      <c r="P25" s="2">
        <v>200243</v>
      </c>
      <c r="Q25" s="2">
        <v>162</v>
      </c>
      <c r="R25" s="2">
        <v>201357</v>
      </c>
      <c r="S25" s="2">
        <v>162</v>
      </c>
      <c r="T25" s="2">
        <v>202410</v>
      </c>
      <c r="U25" s="2">
        <v>162</v>
      </c>
    </row>
    <row r="26" spans="1:21" ht="21.75" customHeight="1" thickBot="1" x14ac:dyDescent="0.4">
      <c r="A26" s="17" t="s">
        <v>33</v>
      </c>
      <c r="B26" s="17">
        <v>8429974</v>
      </c>
      <c r="C26" s="17">
        <v>146</v>
      </c>
      <c r="D26" s="17">
        <v>8430105</v>
      </c>
      <c r="E26" s="17">
        <v>146</v>
      </c>
      <c r="F26" s="17">
        <v>8518555</v>
      </c>
      <c r="G26" s="17">
        <v>147</v>
      </c>
      <c r="H26" s="17">
        <v>8514902</v>
      </c>
      <c r="I26" s="17">
        <v>147</v>
      </c>
      <c r="J26" s="17">
        <v>8462510</v>
      </c>
      <c r="K26" s="17">
        <v>147</v>
      </c>
      <c r="L26" s="17">
        <v>8544185</v>
      </c>
      <c r="M26" s="17">
        <v>147</v>
      </c>
      <c r="N26" s="17">
        <v>8576268</v>
      </c>
      <c r="O26" s="17">
        <v>147</v>
      </c>
      <c r="P26" s="17">
        <v>8624837</v>
      </c>
      <c r="Q26" s="17">
        <v>147</v>
      </c>
      <c r="R26" s="17">
        <v>8673963</v>
      </c>
      <c r="S26" s="17">
        <v>147</v>
      </c>
      <c r="T26" s="17">
        <v>8720733</v>
      </c>
      <c r="U26" s="17">
        <v>147</v>
      </c>
    </row>
    <row r="27" spans="1:21" s="5" customFormat="1" ht="31.5" customHeight="1" thickTop="1" x14ac:dyDescent="0.35">
      <c r="A27" s="13" t="s">
        <v>0</v>
      </c>
      <c r="B27" s="14">
        <f>+B5+B6+B7+B8+B9+B10+B11+B12+B13</f>
        <v>3948248</v>
      </c>
      <c r="C27" s="14">
        <f>+(B5*C5+B6*C6+B7*C7+B8*C8+B9*C9+B10*C10+B11*C11+B12*C12+B13*C13)/B27</f>
        <v>138.87292718187916</v>
      </c>
      <c r="D27" s="14">
        <f>+D5+D6+D7+D8+D9+D10+D11+D12+D13</f>
        <v>3948206</v>
      </c>
      <c r="E27" s="14">
        <f>+(D5*E5+D6*E6+D7*E7+D8*E8+D9*E9+D10*E10+D11*E11+D12*E12+D13*E13)/D27</f>
        <v>138.87337438826646</v>
      </c>
      <c r="F27" s="14">
        <f>+F5+F6+F7+F8+F9+F10+F11+F12+F13</f>
        <v>3958974</v>
      </c>
      <c r="G27" s="14">
        <f>+(F5*G5+F6*G6+F7*G7+F8*G8+F9*G9+F10*G10+F11*G11+F12*G12+F13*G13)/F27</f>
        <v>139.3919149254327</v>
      </c>
      <c r="H27" s="14">
        <f>+H5+H6+H7+H8+H9+H10+H11+H12+H13</f>
        <v>3960539</v>
      </c>
      <c r="I27" s="14">
        <f>+(H5*I5+H6*I6+H7*I7+H8*I8+H9*I9+H10*I10+H11*I11+H12*I12+H13*I13)/H27</f>
        <v>139.55519387638904</v>
      </c>
      <c r="J27" s="14">
        <f>+J5+J6+J7+J8+J9+J10+J11+J12+J13</f>
        <v>3958047</v>
      </c>
      <c r="K27" s="14">
        <f>+(J5*K5+J6*K6+J7*K7+J8*K8+J9*K9+J10*K10+J11*K11+J12*K12+J13*K13)/J27</f>
        <v>139.86821581451662</v>
      </c>
      <c r="L27" s="14">
        <f>+L5+L6+L7+L8+L9+L10+L11+L12+L13</f>
        <v>3995088</v>
      </c>
      <c r="M27" s="14">
        <f>+(L5*M5+L6*M6+L7*M7+L8*M8+L9*M9+L10*M10+L11*M11+L12*M12+L13*M13)/L27</f>
        <v>139.86738039312274</v>
      </c>
      <c r="N27" s="14">
        <f>+N5+N6+N7+N8+N9+N10+N11+N12+N13</f>
        <v>4015442</v>
      </c>
      <c r="O27" s="14">
        <f>+(N5*O5+N6*O6+N7*O7+N8*O8+N9*O9+N10*O10+N11*O11+N12*O12+N13*O13)/N27</f>
        <v>139.86726567087757</v>
      </c>
      <c r="P27" s="14">
        <f>+P5+P6+P7+P8+P9+P10+P11+P12+P13</f>
        <v>4043014</v>
      </c>
      <c r="Q27" s="14">
        <f>+(P5*Q5+P6*Q6+P7*Q7+P8*Q8+P9*Q9+P10*Q10+P11*Q11+P12*Q12+P13*Q13)/P27</f>
        <v>140.24850124189527</v>
      </c>
      <c r="R27" s="14">
        <f>+R5+R6+R7+R8+R9+R10+R11+R12+R13</f>
        <v>4067399</v>
      </c>
      <c r="S27" s="14">
        <f>+(R5*S5+R6*S6+R7*S7+R8*S8+R9*S9+R10*S10+R11*S11+R12*S12+R13*S13)/R27</f>
        <v>140.62158249043185</v>
      </c>
      <c r="T27" s="14">
        <f>+T5+T6+T7+T8+T9+T10+T11+T12+T13</f>
        <v>4090065</v>
      </c>
      <c r="U27" s="14">
        <f>+(T5*U5+T6*U6+T7*U7+T8*U8+T9*U9+T10*U10+T11*U11+T12*U12+T13*U13)/T27</f>
        <v>140.62113511643457</v>
      </c>
    </row>
    <row r="28" spans="1:21" ht="23.15" customHeight="1" x14ac:dyDescent="0.35">
      <c r="A28" s="13" t="s">
        <v>1</v>
      </c>
      <c r="B28" s="14">
        <f>+B14+B15+B16+B17</f>
        <v>1633849</v>
      </c>
      <c r="C28" s="14">
        <f>+(+B15*C15+B14*C14+B16*C16+B17*C17)/B28</f>
        <v>141.93911860888002</v>
      </c>
      <c r="D28" s="14">
        <f>+D14+D15+D16+D17</f>
        <v>1632757</v>
      </c>
      <c r="E28" s="14">
        <f>+(+D15*E15+D14*E14+D16*E16+D17*E17)/D28</f>
        <v>141.93956847222213</v>
      </c>
      <c r="F28" s="14">
        <f>+F14+F15+F16+F17</f>
        <v>1640031</v>
      </c>
      <c r="G28" s="14">
        <f>+(+F15*G15+F14*G14+F16*G16+F17*G17)/F28</f>
        <v>142.24135763287401</v>
      </c>
      <c r="H28" s="14">
        <f>+H14+H15+H16+H17</f>
        <v>1638942</v>
      </c>
      <c r="I28" s="14">
        <f>+(+H15*I15+H14*I14+H16*I16+H17*I17)/H28</f>
        <v>142.24159183180367</v>
      </c>
      <c r="J28" s="14">
        <f>+J14+J15+J16+J17</f>
        <v>1635248</v>
      </c>
      <c r="K28" s="14">
        <f>+(+J15*K15+J14*K14+J16*K16+J17*K17)/J28</f>
        <v>142.86590841266892</v>
      </c>
      <c r="L28" s="14">
        <f>+L14+L15+L16+L17</f>
        <v>1650881</v>
      </c>
      <c r="M28" s="14">
        <f>+(+L15*M15+L14*M14+L16*M16+L17*M17)/L28</f>
        <v>142.86529071447305</v>
      </c>
      <c r="N28" s="14">
        <f>+N14+N15+N16+N17</f>
        <v>1658253</v>
      </c>
      <c r="O28" s="14">
        <f>+(+N15*O15+N14*O14+N16*O16+N17*O17)/N28</f>
        <v>142.93896528454945</v>
      </c>
      <c r="P28" s="14">
        <f>+P14+P15+P16+P17</f>
        <v>1669957</v>
      </c>
      <c r="Q28" s="14">
        <f>+(+P15*Q15+P14*Q14+P16*Q16+P17*Q17)/P28</f>
        <v>142.93836368241816</v>
      </c>
      <c r="R28" s="14">
        <f>+R14+R15+R16+R17</f>
        <v>1680087</v>
      </c>
      <c r="S28" s="14">
        <f>+(+R15*S15+R14*S14+R16*S16+R17*S17)/R28</f>
        <v>142.93768536986477</v>
      </c>
      <c r="T28" s="14">
        <f>+T14+T15+T16+T17</f>
        <v>1689005</v>
      </c>
      <c r="U28" s="14">
        <f>+(+T15*U15+T14*U14+T16*U16+T17*U17)/T28</f>
        <v>142.93671777170582</v>
      </c>
    </row>
    <row r="29" spans="1:21" ht="23.15" customHeight="1" thickBot="1" x14ac:dyDescent="0.4">
      <c r="A29" s="15" t="s">
        <v>2</v>
      </c>
      <c r="B29" s="16">
        <f>+B18+B19+B20+B21+B22+B23+B24+B25</f>
        <v>2847877</v>
      </c>
      <c r="C29" s="16">
        <f>+(B18*C18+B19*C19+B20*C20+B21*C21+B22*C22+B23*C23+B24*C24+B25*C25)/B29</f>
        <v>157.71174527551577</v>
      </c>
      <c r="D29" s="16">
        <f>+D18+D19+D20+D21+D22+D23+D24+D25</f>
        <v>2849142</v>
      </c>
      <c r="E29" s="16">
        <f>+(D18*E18+D19*E19+D20*E20+D21*E21+D22*E22+D23*E23+D24*E24+D25*E25)/D29</f>
        <v>157.71244887057227</v>
      </c>
      <c r="F29" s="16">
        <f>+F18+F19+F20+F21+F22+F23+F24+F25</f>
        <v>2919550</v>
      </c>
      <c r="G29" s="16">
        <f>+(F18*G18+F19*G19+F20*G20+F21*G21+F22*G22+F23*G23+F24*G24+F25*G25)/F29</f>
        <v>158.73006696237434</v>
      </c>
      <c r="H29" s="16">
        <f>+H18+H19+H20+H21+H22+H23+H24+H25</f>
        <v>2915421</v>
      </c>
      <c r="I29" s="16">
        <f>+(H18*I18+H19*I19+H20*I20+H21*I21+H22*I22+H23*I23+H24*I24+H25*I25)/H29</f>
        <v>158.97136639956975</v>
      </c>
      <c r="J29" s="16">
        <f>+J18+J19+J20+J21+J22+J23+J24+J25</f>
        <v>2869215</v>
      </c>
      <c r="K29" s="16">
        <f>+(J18*K18+J19*K19+J20*K20+J21*K21+J22*K22+J23*K23+J24*K24+J25*K25)/J29</f>
        <v>158.97647370448016</v>
      </c>
      <c r="L29" s="16">
        <f>+L18+L19+L20+L21+L22+L23+L24+L25</f>
        <v>2898216</v>
      </c>
      <c r="M29" s="16">
        <f>+(L18*M18+L19*M19+L20*M20+L21*M21+L22*M22+L23*M23+L24*M24+L25*M25)/L29</f>
        <v>159.30105692605383</v>
      </c>
      <c r="N29" s="16">
        <f>+N18+N19+N20+N21+N22+N23+N24+N25</f>
        <v>2902573</v>
      </c>
      <c r="O29" s="16">
        <f>+(N18*O18+N19*O19+N20*O20+N21*O21+N22*O22+N23*O23+N24*O24+N25*O25)/N29</f>
        <v>159.29945258913384</v>
      </c>
      <c r="P29" s="16">
        <f>+P18+P19+P20+P21+P22+P23+P24+P25</f>
        <v>2911866</v>
      </c>
      <c r="Q29" s="16">
        <f>+(P18*Q18+P19*Q19+P20*Q20+P21*Q21+P22*Q22+P23*Q23+P24*Q24+P25*Q25)/P29</f>
        <v>159.29674579805527</v>
      </c>
      <c r="R29" s="16">
        <f>+R18+R19+R20+R21+R22+R23+R24+R25</f>
        <v>2926477</v>
      </c>
      <c r="S29" s="16">
        <f>+(R18*S18+R19*S19+R20*S20+R21*S21+R22*S22+R23*S23+R24*S24+R25*S25)/R29</f>
        <v>159.324340153707</v>
      </c>
      <c r="T29" s="16">
        <f>+T18+T19+T20+T21+T22+T23+T24+T25</f>
        <v>2941663</v>
      </c>
      <c r="U29" s="16">
        <f>+(T18*U18+T19*U19+T20*U20+T21*U21+T22*U22+T23*U23+T24*U24+T25*U25)/T29</f>
        <v>159.32474658042068</v>
      </c>
    </row>
    <row r="30" spans="1:21" ht="25" customHeight="1" thickTop="1" x14ac:dyDescent="0.3">
      <c r="A30" s="70" t="str">
        <f>+INDICE!B10</f>
        <v xml:space="preserve"> Lettura dati 24 ottobre 2023</v>
      </c>
      <c r="J30" s="24"/>
    </row>
    <row r="31" spans="1:21" x14ac:dyDescent="0.35">
      <c r="B31" s="6"/>
      <c r="C31" s="25"/>
      <c r="D31" s="5"/>
      <c r="E31" s="67"/>
      <c r="F31" s="5"/>
    </row>
    <row r="32" spans="1:21" s="3" customFormat="1" x14ac:dyDescent="0.35">
      <c r="A32" s="1"/>
      <c r="B32" s="1"/>
      <c r="C32" s="66"/>
      <c r="E32" s="68"/>
      <c r="G32" s="68"/>
      <c r="I32" s="68"/>
    </row>
    <row r="33" spans="2:6" ht="15" x14ac:dyDescent="0.35">
      <c r="B33" s="7"/>
      <c r="C33" s="65"/>
    </row>
    <row r="37" spans="2:6" ht="13.5" x14ac:dyDescent="0.35">
      <c r="B37" s="14"/>
      <c r="C37" s="14"/>
      <c r="F37" s="24"/>
    </row>
    <row r="38" spans="2:6" ht="13.5" x14ac:dyDescent="0.35">
      <c r="B38" s="14"/>
      <c r="C38" s="14"/>
    </row>
    <row r="39" spans="2:6" ht="13.5" x14ac:dyDescent="0.35">
      <c r="B39" s="14"/>
      <c r="C39" s="14"/>
    </row>
    <row r="40" spans="2:6" ht="13.5" x14ac:dyDescent="0.35">
      <c r="B40" s="14"/>
      <c r="C40" s="14"/>
    </row>
    <row r="41" spans="2:6" ht="13.5" x14ac:dyDescent="0.35">
      <c r="B41" s="14"/>
      <c r="C41" s="14"/>
    </row>
    <row r="42" spans="2:6" x14ac:dyDescent="0.35">
      <c r="B42" s="4"/>
    </row>
    <row r="43" spans="2:6" ht="13.5" x14ac:dyDescent="0.35">
      <c r="B43" s="4"/>
      <c r="C43" s="65"/>
    </row>
    <row r="44" spans="2:6" x14ac:dyDescent="0.35">
      <c r="B44" s="4"/>
    </row>
    <row r="45" spans="2:6" x14ac:dyDescent="0.35">
      <c r="B45" s="4"/>
    </row>
    <row r="46" spans="2:6" x14ac:dyDescent="0.35">
      <c r="B46" s="4"/>
    </row>
    <row r="47" spans="2:6" x14ac:dyDescent="0.35">
      <c r="B47" s="4"/>
    </row>
    <row r="48" spans="2:6" x14ac:dyDescent="0.35">
      <c r="B48" s="4"/>
    </row>
    <row r="49" spans="2:2" x14ac:dyDescent="0.35">
      <c r="B49" s="4"/>
    </row>
    <row r="50" spans="2:2" x14ac:dyDescent="0.35">
      <c r="B50" s="4"/>
    </row>
    <row r="51" spans="2:2" x14ac:dyDescent="0.35">
      <c r="B51" s="4"/>
    </row>
    <row r="52" spans="2:2" x14ac:dyDescent="0.35">
      <c r="B52" s="4"/>
    </row>
    <row r="53" spans="2:2" x14ac:dyDescent="0.35">
      <c r="B53" s="4"/>
    </row>
    <row r="54" spans="2:2" x14ac:dyDescent="0.35">
      <c r="B54" s="4"/>
    </row>
    <row r="55" spans="2:2" x14ac:dyDescent="0.35">
      <c r="B55" s="4"/>
    </row>
    <row r="56" spans="2:2" x14ac:dyDescent="0.35">
      <c r="B56" s="4"/>
    </row>
    <row r="57" spans="2:2" x14ac:dyDescent="0.35">
      <c r="B57" s="4"/>
    </row>
    <row r="58" spans="2:2" x14ac:dyDescent="0.35">
      <c r="B58" s="4"/>
    </row>
    <row r="59" spans="2:2" x14ac:dyDescent="0.35">
      <c r="B59" s="4"/>
    </row>
    <row r="60" spans="2:2" x14ac:dyDescent="0.35">
      <c r="B60" s="4"/>
    </row>
  </sheetData>
  <mergeCells count="12">
    <mergeCell ref="T3:U3"/>
    <mergeCell ref="B2:U2"/>
    <mergeCell ref="A3:A4"/>
    <mergeCell ref="B3:C3"/>
    <mergeCell ref="D3:E3"/>
    <mergeCell ref="F3:G3"/>
    <mergeCell ref="N3:O3"/>
    <mergeCell ref="R3:S3"/>
    <mergeCell ref="P3:Q3"/>
    <mergeCell ref="L3:M3"/>
    <mergeCell ref="J3:K3"/>
    <mergeCell ref="H3:I3"/>
  </mergeCells>
  <phoneticPr fontId="10" type="noConversion"/>
  <pageMargins left="0.31496062992125984" right="0.31496062992125984" top="0.94488188976377963" bottom="0.74803149606299213" header="0.31496062992125984" footer="0.31496062992125984"/>
  <pageSetup paperSize="9" scale="47" orientation="landscape" r:id="rId1"/>
  <headerFooter>
    <oddHeader>&amp;COSSERVATORIO ASSEGNO UNICO UNIVERSALE</oddHeader>
    <oddFooter>&amp;CINPS - COORDINAMENTO GENERALE STATISTICO ATTUARIALE</oddFooter>
  </headerFooter>
  <rowBreaks count="1" manualBreakCount="1">
    <brk id="18" max="21" man="1"/>
  </rowBreaks>
  <ignoredErrors>
    <ignoredError sqref="C27:V33" formula="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160C03-2FD9-483A-9EF4-A453E9AC983A}">
  <sheetPr>
    <pageSetUpPr fitToPage="1"/>
  </sheetPr>
  <dimension ref="A1:S60"/>
  <sheetViews>
    <sheetView showGridLines="0" view="pageBreakPreview" zoomScale="64" zoomScaleNormal="58" zoomScaleSheetLayoutView="64" workbookViewId="0">
      <selection activeCell="A27" sqref="A27:K27"/>
    </sheetView>
  </sheetViews>
  <sheetFormatPr defaultColWidth="13.26953125" defaultRowHeight="10" x14ac:dyDescent="0.35"/>
  <cols>
    <col min="1" max="1" width="30.26953125" style="1" customWidth="1"/>
    <col min="2" max="2" width="13.1796875" style="1" customWidth="1"/>
    <col min="3" max="3" width="13.1796875" style="66" customWidth="1"/>
    <col min="4" max="4" width="14" style="1" bestFit="1" customWidth="1"/>
    <col min="5" max="5" width="13.1796875" style="1" customWidth="1"/>
    <col min="6" max="6" width="14" style="1" bestFit="1" customWidth="1"/>
    <col min="7" max="7" width="13.1796875" style="1" customWidth="1"/>
    <col min="8" max="8" width="17.453125" style="1" customWidth="1"/>
    <col min="9" max="9" width="13" style="1" customWidth="1"/>
    <col min="10" max="10" width="15.453125" style="1" customWidth="1"/>
    <col min="11" max="11" width="13.26953125" style="1"/>
    <col min="12" max="12" width="15.81640625" style="1" customWidth="1"/>
    <col min="13" max="16384" width="13.26953125" style="1"/>
  </cols>
  <sheetData>
    <row r="1" spans="1:19" ht="61.5" customHeight="1" thickBot="1" x14ac:dyDescent="0.4">
      <c r="A1" s="47" t="s">
        <v>218</v>
      </c>
      <c r="B1" s="47"/>
      <c r="C1" s="47"/>
      <c r="D1" s="47"/>
      <c r="E1" s="47"/>
      <c r="F1" s="47"/>
      <c r="G1" s="47"/>
      <c r="H1" s="47"/>
      <c r="I1" s="47"/>
      <c r="J1" s="47"/>
      <c r="K1" s="47"/>
      <c r="L1" s="47"/>
      <c r="M1" s="47"/>
      <c r="N1" s="49"/>
      <c r="O1" s="49"/>
      <c r="P1" s="49"/>
      <c r="Q1" s="49"/>
      <c r="R1" s="49"/>
      <c r="S1" s="49"/>
    </row>
    <row r="2" spans="1:19" ht="40.5" customHeight="1" thickTop="1" x14ac:dyDescent="0.35">
      <c r="A2" s="37"/>
      <c r="B2" s="381" t="s">
        <v>36</v>
      </c>
      <c r="C2" s="381"/>
      <c r="D2" s="381"/>
      <c r="E2" s="381"/>
      <c r="F2" s="381"/>
      <c r="G2" s="381"/>
      <c r="H2" s="381"/>
      <c r="I2" s="381"/>
      <c r="J2" s="381"/>
      <c r="K2" s="381"/>
      <c r="L2" s="381"/>
      <c r="M2" s="381"/>
      <c r="N2" s="381"/>
      <c r="O2" s="381"/>
      <c r="P2" s="381"/>
      <c r="Q2" s="381"/>
      <c r="R2" s="381"/>
      <c r="S2" s="381"/>
    </row>
    <row r="3" spans="1:19" ht="33" customHeight="1" x14ac:dyDescent="0.35">
      <c r="A3" s="394" t="s">
        <v>79</v>
      </c>
      <c r="B3" s="392" t="s">
        <v>131</v>
      </c>
      <c r="C3" s="393"/>
      <c r="D3" s="392" t="s">
        <v>195</v>
      </c>
      <c r="E3" s="393"/>
      <c r="F3" s="392" t="s">
        <v>204</v>
      </c>
      <c r="G3" s="393"/>
      <c r="H3" s="392" t="s">
        <v>210</v>
      </c>
      <c r="I3" s="393"/>
      <c r="J3" s="392" t="s">
        <v>214</v>
      </c>
      <c r="K3" s="393"/>
      <c r="L3" s="392" t="s">
        <v>217</v>
      </c>
      <c r="M3" s="393"/>
      <c r="N3" s="392" t="s">
        <v>221</v>
      </c>
      <c r="O3" s="393"/>
      <c r="P3" s="392" t="s">
        <v>224</v>
      </c>
      <c r="Q3" s="393"/>
      <c r="R3" s="392" t="s">
        <v>238</v>
      </c>
      <c r="S3" s="393"/>
    </row>
    <row r="4" spans="1:19" ht="64" customHeight="1" thickBot="1" x14ac:dyDescent="0.4">
      <c r="A4" s="395"/>
      <c r="B4" s="30" t="s">
        <v>103</v>
      </c>
      <c r="C4" s="64" t="s">
        <v>104</v>
      </c>
      <c r="D4" s="30" t="s">
        <v>103</v>
      </c>
      <c r="E4" s="64" t="s">
        <v>104</v>
      </c>
      <c r="F4" s="30" t="s">
        <v>103</v>
      </c>
      <c r="G4" s="64" t="s">
        <v>104</v>
      </c>
      <c r="H4" s="30" t="s">
        <v>103</v>
      </c>
      <c r="I4" s="64" t="s">
        <v>104</v>
      </c>
      <c r="J4" s="30" t="s">
        <v>103</v>
      </c>
      <c r="K4" s="64" t="s">
        <v>104</v>
      </c>
      <c r="L4" s="30" t="s">
        <v>103</v>
      </c>
      <c r="M4" s="64" t="s">
        <v>104</v>
      </c>
      <c r="N4" s="30" t="s">
        <v>103</v>
      </c>
      <c r="O4" s="64" t="s">
        <v>104</v>
      </c>
      <c r="P4" s="30" t="s">
        <v>103</v>
      </c>
      <c r="Q4" s="64" t="s">
        <v>104</v>
      </c>
      <c r="R4" s="30" t="s">
        <v>103</v>
      </c>
      <c r="S4" s="64" t="s">
        <v>104</v>
      </c>
    </row>
    <row r="5" spans="1:19" ht="21.75" customHeight="1" thickTop="1" x14ac:dyDescent="0.35">
      <c r="A5" s="2" t="s">
        <v>4</v>
      </c>
      <c r="B5" s="2">
        <v>593867</v>
      </c>
      <c r="C5" s="2">
        <v>158</v>
      </c>
      <c r="D5" s="2">
        <v>595156</v>
      </c>
      <c r="E5" s="2">
        <v>157</v>
      </c>
      <c r="F5" s="2">
        <v>611483</v>
      </c>
      <c r="G5" s="2">
        <v>151</v>
      </c>
      <c r="H5" s="2">
        <v>609955</v>
      </c>
      <c r="I5" s="2">
        <v>152</v>
      </c>
      <c r="J5" s="2">
        <v>608709</v>
      </c>
      <c r="K5" s="2">
        <v>152</v>
      </c>
      <c r="L5" s="2">
        <v>606926</v>
      </c>
      <c r="M5" s="2">
        <v>152</v>
      </c>
      <c r="N5" s="2">
        <v>605129</v>
      </c>
      <c r="O5" s="2">
        <v>152</v>
      </c>
      <c r="P5" s="2">
        <v>602184</v>
      </c>
      <c r="Q5" s="2">
        <v>152</v>
      </c>
      <c r="R5" s="2">
        <v>598762</v>
      </c>
      <c r="S5" s="2">
        <v>152</v>
      </c>
    </row>
    <row r="6" spans="1:19" ht="21.75" customHeight="1" x14ac:dyDescent="0.35">
      <c r="A6" s="2" t="s">
        <v>5</v>
      </c>
      <c r="B6" s="2">
        <v>18339</v>
      </c>
      <c r="C6" s="2">
        <v>154</v>
      </c>
      <c r="D6" s="2">
        <v>18363</v>
      </c>
      <c r="E6" s="2">
        <v>154</v>
      </c>
      <c r="F6" s="2">
        <v>18766</v>
      </c>
      <c r="G6" s="2">
        <v>146</v>
      </c>
      <c r="H6" s="2">
        <v>18694</v>
      </c>
      <c r="I6" s="2">
        <v>146</v>
      </c>
      <c r="J6" s="2">
        <v>18629</v>
      </c>
      <c r="K6" s="2">
        <v>146</v>
      </c>
      <c r="L6" s="2">
        <v>18552</v>
      </c>
      <c r="M6" s="2">
        <v>147</v>
      </c>
      <c r="N6" s="2">
        <v>18498</v>
      </c>
      <c r="O6" s="2">
        <v>147</v>
      </c>
      <c r="P6" s="2">
        <v>18447</v>
      </c>
      <c r="Q6" s="2">
        <v>147</v>
      </c>
      <c r="R6" s="2">
        <v>18379</v>
      </c>
      <c r="S6" s="2">
        <v>147</v>
      </c>
    </row>
    <row r="7" spans="1:19" ht="21.75" customHeight="1" x14ac:dyDescent="0.35">
      <c r="A7" s="2" t="s">
        <v>6</v>
      </c>
      <c r="B7" s="2">
        <v>1532883</v>
      </c>
      <c r="C7" s="2">
        <v>158</v>
      </c>
      <c r="D7" s="2">
        <v>1536216</v>
      </c>
      <c r="E7" s="2">
        <v>157</v>
      </c>
      <c r="F7" s="2">
        <v>1574710</v>
      </c>
      <c r="G7" s="2">
        <v>152</v>
      </c>
      <c r="H7" s="2">
        <v>1570904</v>
      </c>
      <c r="I7" s="2">
        <v>152</v>
      </c>
      <c r="J7" s="2">
        <v>1567841</v>
      </c>
      <c r="K7" s="2">
        <v>152</v>
      </c>
      <c r="L7" s="2">
        <v>1563384</v>
      </c>
      <c r="M7" s="2">
        <v>152</v>
      </c>
      <c r="N7" s="2">
        <v>1559026</v>
      </c>
      <c r="O7" s="2">
        <v>152</v>
      </c>
      <c r="P7" s="2">
        <v>1548900</v>
      </c>
      <c r="Q7" s="2">
        <v>152</v>
      </c>
      <c r="R7" s="2">
        <v>1541181</v>
      </c>
      <c r="S7" s="2">
        <v>152</v>
      </c>
    </row>
    <row r="8" spans="1:19" ht="21.75" customHeight="1" x14ac:dyDescent="0.35">
      <c r="A8" s="2" t="s">
        <v>71</v>
      </c>
      <c r="B8" s="2">
        <v>91634</v>
      </c>
      <c r="C8" s="2">
        <v>164</v>
      </c>
      <c r="D8" s="2">
        <v>91666</v>
      </c>
      <c r="E8" s="2">
        <v>163</v>
      </c>
      <c r="F8" s="2">
        <v>93323</v>
      </c>
      <c r="G8" s="2">
        <v>155</v>
      </c>
      <c r="H8" s="2">
        <v>92885</v>
      </c>
      <c r="I8" s="2">
        <v>155</v>
      </c>
      <c r="J8" s="2">
        <v>92662</v>
      </c>
      <c r="K8" s="2">
        <v>155</v>
      </c>
      <c r="L8" s="2">
        <v>92349</v>
      </c>
      <c r="M8" s="2">
        <v>156</v>
      </c>
      <c r="N8" s="2">
        <v>92127</v>
      </c>
      <c r="O8" s="2">
        <v>155</v>
      </c>
      <c r="P8" s="2">
        <v>91888</v>
      </c>
      <c r="Q8" s="2">
        <v>156</v>
      </c>
      <c r="R8" s="2">
        <v>91468</v>
      </c>
      <c r="S8" s="2">
        <v>156</v>
      </c>
    </row>
    <row r="9" spans="1:19" ht="21.75" customHeight="1" x14ac:dyDescent="0.35">
      <c r="A9" s="2" t="s">
        <v>72</v>
      </c>
      <c r="B9" s="2">
        <v>97525</v>
      </c>
      <c r="C9" s="2">
        <v>157</v>
      </c>
      <c r="D9" s="2">
        <v>97628</v>
      </c>
      <c r="E9" s="2">
        <v>155</v>
      </c>
      <c r="F9" s="2">
        <v>99127</v>
      </c>
      <c r="G9" s="2">
        <v>146</v>
      </c>
      <c r="H9" s="2">
        <v>98716</v>
      </c>
      <c r="I9" s="2">
        <v>146</v>
      </c>
      <c r="J9" s="2">
        <v>98603</v>
      </c>
      <c r="K9" s="2">
        <v>147</v>
      </c>
      <c r="L9" s="2">
        <v>98474</v>
      </c>
      <c r="M9" s="2">
        <v>147</v>
      </c>
      <c r="N9" s="2">
        <v>98371</v>
      </c>
      <c r="O9" s="2">
        <v>147</v>
      </c>
      <c r="P9" s="2">
        <v>98061</v>
      </c>
      <c r="Q9" s="2">
        <v>147</v>
      </c>
      <c r="R9" s="2">
        <v>97622</v>
      </c>
      <c r="S9" s="2">
        <v>147</v>
      </c>
    </row>
    <row r="10" spans="1:19" ht="21.75" customHeight="1" x14ac:dyDescent="0.35">
      <c r="A10" s="2" t="s">
        <v>7</v>
      </c>
      <c r="B10" s="2">
        <v>739671</v>
      </c>
      <c r="C10" s="2">
        <v>160</v>
      </c>
      <c r="D10" s="2">
        <v>740638</v>
      </c>
      <c r="E10" s="2">
        <v>159</v>
      </c>
      <c r="F10" s="2">
        <v>757602</v>
      </c>
      <c r="G10" s="2">
        <v>153</v>
      </c>
      <c r="H10" s="2">
        <v>755297</v>
      </c>
      <c r="I10" s="2">
        <v>153</v>
      </c>
      <c r="J10" s="2">
        <v>754129</v>
      </c>
      <c r="K10" s="2">
        <v>153</v>
      </c>
      <c r="L10" s="2">
        <v>752262</v>
      </c>
      <c r="M10" s="2">
        <v>153</v>
      </c>
      <c r="N10" s="2">
        <v>750343</v>
      </c>
      <c r="O10" s="2">
        <v>153</v>
      </c>
      <c r="P10" s="2">
        <v>747915</v>
      </c>
      <c r="Q10" s="2">
        <v>154</v>
      </c>
      <c r="R10" s="2">
        <v>744841</v>
      </c>
      <c r="S10" s="2">
        <v>153</v>
      </c>
    </row>
    <row r="11" spans="1:19" ht="21.75" customHeight="1" x14ac:dyDescent="0.35">
      <c r="A11" s="2" t="s">
        <v>63</v>
      </c>
      <c r="B11" s="2">
        <v>169013</v>
      </c>
      <c r="C11" s="2">
        <v>165</v>
      </c>
      <c r="D11" s="2">
        <v>169240</v>
      </c>
      <c r="E11" s="2">
        <v>164</v>
      </c>
      <c r="F11" s="2">
        <v>173072</v>
      </c>
      <c r="G11" s="2">
        <v>157</v>
      </c>
      <c r="H11" s="2">
        <v>172590</v>
      </c>
      <c r="I11" s="2">
        <v>157</v>
      </c>
      <c r="J11" s="2">
        <v>172375</v>
      </c>
      <c r="K11" s="2">
        <v>158</v>
      </c>
      <c r="L11" s="2">
        <v>171937</v>
      </c>
      <c r="M11" s="2">
        <v>158</v>
      </c>
      <c r="N11" s="2">
        <v>171548</v>
      </c>
      <c r="O11" s="2">
        <v>158</v>
      </c>
      <c r="P11" s="2">
        <v>170885</v>
      </c>
      <c r="Q11" s="2">
        <v>158</v>
      </c>
      <c r="R11" s="2">
        <v>170111</v>
      </c>
      <c r="S11" s="2">
        <v>158</v>
      </c>
    </row>
    <row r="12" spans="1:19" ht="21.75" customHeight="1" x14ac:dyDescent="0.35">
      <c r="A12" s="2" t="s">
        <v>8</v>
      </c>
      <c r="B12" s="2">
        <v>187796</v>
      </c>
      <c r="C12" s="2">
        <v>157</v>
      </c>
      <c r="D12" s="2">
        <v>188259</v>
      </c>
      <c r="E12" s="2">
        <v>156</v>
      </c>
      <c r="F12" s="2">
        <v>194781</v>
      </c>
      <c r="G12" s="2">
        <v>150</v>
      </c>
      <c r="H12" s="2">
        <v>194177</v>
      </c>
      <c r="I12" s="2">
        <v>150</v>
      </c>
      <c r="J12" s="2">
        <v>193693</v>
      </c>
      <c r="K12" s="2">
        <v>150</v>
      </c>
      <c r="L12" s="2">
        <v>193101</v>
      </c>
      <c r="M12" s="2">
        <v>150</v>
      </c>
      <c r="N12" s="2">
        <v>192542</v>
      </c>
      <c r="O12" s="2">
        <v>150</v>
      </c>
      <c r="P12" s="2">
        <v>191591</v>
      </c>
      <c r="Q12" s="2">
        <v>151</v>
      </c>
      <c r="R12" s="2">
        <v>190683</v>
      </c>
      <c r="S12" s="2">
        <v>151</v>
      </c>
    </row>
    <row r="13" spans="1:19" ht="21.75" customHeight="1" x14ac:dyDescent="0.35">
      <c r="A13" s="2" t="s">
        <v>9</v>
      </c>
      <c r="B13" s="2">
        <v>671711</v>
      </c>
      <c r="C13" s="2">
        <v>161</v>
      </c>
      <c r="D13" s="2">
        <v>672834</v>
      </c>
      <c r="E13" s="2">
        <v>160</v>
      </c>
      <c r="F13" s="2">
        <v>688372</v>
      </c>
      <c r="G13" s="2">
        <v>153</v>
      </c>
      <c r="H13" s="2">
        <v>686345</v>
      </c>
      <c r="I13" s="2">
        <v>153</v>
      </c>
      <c r="J13" s="2">
        <v>685138</v>
      </c>
      <c r="K13" s="2">
        <v>154</v>
      </c>
      <c r="L13" s="2">
        <v>683339</v>
      </c>
      <c r="M13" s="2">
        <v>154</v>
      </c>
      <c r="N13" s="2">
        <v>681779</v>
      </c>
      <c r="O13" s="2">
        <v>154</v>
      </c>
      <c r="P13" s="2">
        <v>677721</v>
      </c>
      <c r="Q13" s="2">
        <v>154</v>
      </c>
      <c r="R13" s="2">
        <v>674310</v>
      </c>
      <c r="S13" s="2">
        <v>154</v>
      </c>
    </row>
    <row r="14" spans="1:19" ht="21.75" customHeight="1" x14ac:dyDescent="0.35">
      <c r="A14" s="2" t="s">
        <v>10</v>
      </c>
      <c r="B14" s="2">
        <v>510526</v>
      </c>
      <c r="C14" s="2">
        <v>158</v>
      </c>
      <c r="D14" s="2">
        <v>511616</v>
      </c>
      <c r="E14" s="2">
        <v>158</v>
      </c>
      <c r="F14" s="2">
        <v>525118</v>
      </c>
      <c r="G14" s="2">
        <v>151</v>
      </c>
      <c r="H14" s="2">
        <v>523587</v>
      </c>
      <c r="I14" s="2">
        <v>151</v>
      </c>
      <c r="J14" s="2">
        <v>522285</v>
      </c>
      <c r="K14" s="2">
        <v>152</v>
      </c>
      <c r="L14" s="2">
        <v>520567</v>
      </c>
      <c r="M14" s="2">
        <v>152</v>
      </c>
      <c r="N14" s="2">
        <v>518939</v>
      </c>
      <c r="O14" s="2">
        <v>152</v>
      </c>
      <c r="P14" s="2">
        <v>516207</v>
      </c>
      <c r="Q14" s="2">
        <v>152</v>
      </c>
      <c r="R14" s="2">
        <v>513564</v>
      </c>
      <c r="S14" s="2">
        <v>152</v>
      </c>
    </row>
    <row r="15" spans="1:19" ht="21.75" customHeight="1" x14ac:dyDescent="0.35">
      <c r="A15" s="2" t="s">
        <v>11</v>
      </c>
      <c r="B15" s="2">
        <v>125327</v>
      </c>
      <c r="C15" s="2">
        <v>168</v>
      </c>
      <c r="D15" s="2">
        <v>125401</v>
      </c>
      <c r="E15" s="2">
        <v>167</v>
      </c>
      <c r="F15" s="2">
        <v>128357</v>
      </c>
      <c r="G15" s="2">
        <v>160</v>
      </c>
      <c r="H15" s="2">
        <v>128024</v>
      </c>
      <c r="I15" s="2">
        <v>160</v>
      </c>
      <c r="J15" s="2">
        <v>127744</v>
      </c>
      <c r="K15" s="2">
        <v>161</v>
      </c>
      <c r="L15" s="2">
        <v>127341</v>
      </c>
      <c r="M15" s="2">
        <v>161</v>
      </c>
      <c r="N15" s="2">
        <v>126895</v>
      </c>
      <c r="O15" s="2">
        <v>161</v>
      </c>
      <c r="P15" s="2">
        <v>126257</v>
      </c>
      <c r="Q15" s="2">
        <v>161</v>
      </c>
      <c r="R15" s="2">
        <v>125624</v>
      </c>
      <c r="S15" s="2">
        <v>161</v>
      </c>
    </row>
    <row r="16" spans="1:19" ht="21.75" customHeight="1" x14ac:dyDescent="0.35">
      <c r="A16" s="2" t="s">
        <v>12</v>
      </c>
      <c r="B16" s="2">
        <v>223674</v>
      </c>
      <c r="C16" s="2">
        <v>165</v>
      </c>
      <c r="D16" s="2">
        <v>223900</v>
      </c>
      <c r="E16" s="2">
        <v>164</v>
      </c>
      <c r="F16" s="2">
        <v>228913</v>
      </c>
      <c r="G16" s="2">
        <v>157</v>
      </c>
      <c r="H16" s="2">
        <v>228256</v>
      </c>
      <c r="I16" s="2">
        <v>157</v>
      </c>
      <c r="J16" s="2">
        <v>227823</v>
      </c>
      <c r="K16" s="2">
        <v>157</v>
      </c>
      <c r="L16" s="2">
        <v>227132</v>
      </c>
      <c r="M16" s="2">
        <v>158</v>
      </c>
      <c r="N16" s="2">
        <v>226482</v>
      </c>
      <c r="O16" s="2">
        <v>158</v>
      </c>
      <c r="P16" s="2">
        <v>225672</v>
      </c>
      <c r="Q16" s="2">
        <v>158</v>
      </c>
      <c r="R16" s="2">
        <v>224607</v>
      </c>
      <c r="S16" s="2">
        <v>158</v>
      </c>
    </row>
    <row r="17" spans="1:19" ht="21.75" customHeight="1" x14ac:dyDescent="0.35">
      <c r="A17" s="2" t="s">
        <v>13</v>
      </c>
      <c r="B17" s="2">
        <v>834673</v>
      </c>
      <c r="C17" s="2">
        <v>161</v>
      </c>
      <c r="D17" s="2">
        <v>836675</v>
      </c>
      <c r="E17" s="2">
        <v>160</v>
      </c>
      <c r="F17" s="2">
        <v>860092</v>
      </c>
      <c r="G17" s="2">
        <v>155</v>
      </c>
      <c r="H17" s="2">
        <v>858540</v>
      </c>
      <c r="I17" s="2">
        <v>155</v>
      </c>
      <c r="J17" s="2">
        <v>856230</v>
      </c>
      <c r="K17" s="2">
        <v>155</v>
      </c>
      <c r="L17" s="2">
        <v>852999</v>
      </c>
      <c r="M17" s="2">
        <v>155</v>
      </c>
      <c r="N17" s="2">
        <v>849742</v>
      </c>
      <c r="O17" s="2">
        <v>155</v>
      </c>
      <c r="P17" s="2">
        <v>846629</v>
      </c>
      <c r="Q17" s="2">
        <v>155</v>
      </c>
      <c r="R17" s="2">
        <v>841607</v>
      </c>
      <c r="S17" s="2">
        <v>155</v>
      </c>
    </row>
    <row r="18" spans="1:19" ht="21.75" customHeight="1" x14ac:dyDescent="0.35">
      <c r="A18" s="2" t="s">
        <v>14</v>
      </c>
      <c r="B18" s="2">
        <v>188081</v>
      </c>
      <c r="C18" s="2">
        <v>169</v>
      </c>
      <c r="D18" s="2">
        <v>188458</v>
      </c>
      <c r="E18" s="2">
        <v>168</v>
      </c>
      <c r="F18" s="2">
        <v>192882</v>
      </c>
      <c r="G18" s="2">
        <v>162</v>
      </c>
      <c r="H18" s="2">
        <v>192459</v>
      </c>
      <c r="I18" s="2">
        <v>162</v>
      </c>
      <c r="J18" s="2">
        <v>191994</v>
      </c>
      <c r="K18" s="2">
        <v>162</v>
      </c>
      <c r="L18" s="2">
        <v>191466</v>
      </c>
      <c r="M18" s="2">
        <v>162</v>
      </c>
      <c r="N18" s="2">
        <v>190909</v>
      </c>
      <c r="O18" s="2">
        <v>162</v>
      </c>
      <c r="P18" s="2">
        <v>190460</v>
      </c>
      <c r="Q18" s="2">
        <v>163</v>
      </c>
      <c r="R18" s="2">
        <v>189411</v>
      </c>
      <c r="S18" s="2">
        <v>163</v>
      </c>
    </row>
    <row r="19" spans="1:19" ht="21.75" customHeight="1" x14ac:dyDescent="0.35">
      <c r="A19" s="2" t="s">
        <v>15</v>
      </c>
      <c r="B19" s="2">
        <v>40054</v>
      </c>
      <c r="C19" s="2">
        <v>169</v>
      </c>
      <c r="D19" s="2">
        <v>40109</v>
      </c>
      <c r="E19" s="2">
        <v>168</v>
      </c>
      <c r="F19" s="2">
        <v>41090</v>
      </c>
      <c r="G19" s="2">
        <v>162</v>
      </c>
      <c r="H19" s="2">
        <v>41061</v>
      </c>
      <c r="I19" s="2">
        <v>162</v>
      </c>
      <c r="J19" s="2">
        <v>40950</v>
      </c>
      <c r="K19" s="2">
        <v>162</v>
      </c>
      <c r="L19" s="2">
        <v>40840</v>
      </c>
      <c r="M19" s="2">
        <v>162</v>
      </c>
      <c r="N19" s="2">
        <v>40703</v>
      </c>
      <c r="O19" s="2">
        <v>162</v>
      </c>
      <c r="P19" s="2">
        <v>40626</v>
      </c>
      <c r="Q19" s="2">
        <v>163</v>
      </c>
      <c r="R19" s="2">
        <v>40297</v>
      </c>
      <c r="S19" s="2">
        <v>163</v>
      </c>
    </row>
    <row r="20" spans="1:19" ht="21.75" customHeight="1" x14ac:dyDescent="0.35">
      <c r="A20" s="2" t="s">
        <v>16</v>
      </c>
      <c r="B20" s="2">
        <v>854376</v>
      </c>
      <c r="C20" s="2">
        <v>176</v>
      </c>
      <c r="D20" s="2">
        <v>856187</v>
      </c>
      <c r="E20" s="2">
        <v>175</v>
      </c>
      <c r="F20" s="2">
        <v>887523</v>
      </c>
      <c r="G20" s="2">
        <v>170</v>
      </c>
      <c r="H20" s="2">
        <v>889866</v>
      </c>
      <c r="I20" s="2">
        <v>171</v>
      </c>
      <c r="J20" s="2">
        <v>887034</v>
      </c>
      <c r="K20" s="2">
        <v>171</v>
      </c>
      <c r="L20" s="2">
        <v>883622</v>
      </c>
      <c r="M20" s="2">
        <v>171</v>
      </c>
      <c r="N20" s="2">
        <v>878766</v>
      </c>
      <c r="O20" s="2">
        <v>171</v>
      </c>
      <c r="P20" s="2">
        <v>878157</v>
      </c>
      <c r="Q20" s="2">
        <v>171</v>
      </c>
      <c r="R20" s="2">
        <v>870202</v>
      </c>
      <c r="S20" s="2">
        <v>171</v>
      </c>
    </row>
    <row r="21" spans="1:19" ht="21.75" customHeight="1" x14ac:dyDescent="0.35">
      <c r="A21" s="2" t="s">
        <v>17</v>
      </c>
      <c r="B21" s="2">
        <v>596855</v>
      </c>
      <c r="C21" s="2">
        <v>175</v>
      </c>
      <c r="D21" s="2">
        <v>597309</v>
      </c>
      <c r="E21" s="2">
        <v>175</v>
      </c>
      <c r="F21" s="2">
        <v>612874</v>
      </c>
      <c r="G21" s="2">
        <v>169</v>
      </c>
      <c r="H21" s="2">
        <v>613045</v>
      </c>
      <c r="I21" s="2">
        <v>169</v>
      </c>
      <c r="J21" s="2">
        <v>611228</v>
      </c>
      <c r="K21" s="2">
        <v>169</v>
      </c>
      <c r="L21" s="2">
        <v>609250</v>
      </c>
      <c r="M21" s="2">
        <v>170</v>
      </c>
      <c r="N21" s="2">
        <v>606804</v>
      </c>
      <c r="O21" s="2">
        <v>170</v>
      </c>
      <c r="P21" s="2">
        <v>605845</v>
      </c>
      <c r="Q21" s="2">
        <v>170</v>
      </c>
      <c r="R21" s="2">
        <v>601365</v>
      </c>
      <c r="S21" s="2">
        <v>170</v>
      </c>
    </row>
    <row r="22" spans="1:19" ht="21.75" customHeight="1" x14ac:dyDescent="0.35">
      <c r="A22" s="2" t="s">
        <v>18</v>
      </c>
      <c r="B22" s="2">
        <v>80477</v>
      </c>
      <c r="C22" s="2">
        <v>175</v>
      </c>
      <c r="D22" s="2">
        <v>80495</v>
      </c>
      <c r="E22" s="2">
        <v>174</v>
      </c>
      <c r="F22" s="2">
        <v>81916</v>
      </c>
      <c r="G22" s="2">
        <v>168</v>
      </c>
      <c r="H22" s="2">
        <v>81710</v>
      </c>
      <c r="I22" s="2">
        <v>168</v>
      </c>
      <c r="J22" s="2">
        <v>81453</v>
      </c>
      <c r="K22" s="2">
        <v>168</v>
      </c>
      <c r="L22" s="2">
        <v>81163</v>
      </c>
      <c r="M22" s="2">
        <v>168</v>
      </c>
      <c r="N22" s="2">
        <v>80900</v>
      </c>
      <c r="O22" s="2">
        <v>168</v>
      </c>
      <c r="P22" s="2">
        <v>80621</v>
      </c>
      <c r="Q22" s="2">
        <v>169</v>
      </c>
      <c r="R22" s="2">
        <v>80092</v>
      </c>
      <c r="S22" s="2">
        <v>169</v>
      </c>
    </row>
    <row r="23" spans="1:19" ht="21.75" customHeight="1" x14ac:dyDescent="0.35">
      <c r="A23" s="2" t="s">
        <v>19</v>
      </c>
      <c r="B23" s="2">
        <v>275196</v>
      </c>
      <c r="C23" s="2">
        <v>187</v>
      </c>
      <c r="D23" s="2">
        <v>275845</v>
      </c>
      <c r="E23" s="2">
        <v>187</v>
      </c>
      <c r="F23" s="2">
        <v>284383</v>
      </c>
      <c r="G23" s="2">
        <v>181</v>
      </c>
      <c r="H23" s="2">
        <v>284639</v>
      </c>
      <c r="I23" s="2">
        <v>182</v>
      </c>
      <c r="J23" s="2">
        <v>283814</v>
      </c>
      <c r="K23" s="2">
        <v>182</v>
      </c>
      <c r="L23" s="2">
        <v>282865</v>
      </c>
      <c r="M23" s="2">
        <v>182</v>
      </c>
      <c r="N23" s="2">
        <v>281636</v>
      </c>
      <c r="O23" s="2">
        <v>182</v>
      </c>
      <c r="P23" s="2">
        <v>281535</v>
      </c>
      <c r="Q23" s="2">
        <v>182</v>
      </c>
      <c r="R23" s="2">
        <v>279524</v>
      </c>
      <c r="S23" s="2">
        <v>182</v>
      </c>
    </row>
    <row r="24" spans="1:19" ht="21.75" customHeight="1" x14ac:dyDescent="0.35">
      <c r="A24" s="2" t="s">
        <v>20</v>
      </c>
      <c r="B24" s="2">
        <v>712262</v>
      </c>
      <c r="C24" s="2">
        <v>180</v>
      </c>
      <c r="D24" s="2">
        <v>713426</v>
      </c>
      <c r="E24" s="2">
        <v>180</v>
      </c>
      <c r="F24" s="2">
        <v>737658</v>
      </c>
      <c r="G24" s="2">
        <v>174</v>
      </c>
      <c r="H24" s="2">
        <v>739292</v>
      </c>
      <c r="I24" s="2">
        <v>175</v>
      </c>
      <c r="J24" s="2">
        <v>738026</v>
      </c>
      <c r="K24" s="2">
        <v>175</v>
      </c>
      <c r="L24" s="2">
        <v>735235</v>
      </c>
      <c r="M24" s="2">
        <v>175</v>
      </c>
      <c r="N24" s="2">
        <v>731143</v>
      </c>
      <c r="O24" s="2">
        <v>175</v>
      </c>
      <c r="P24" s="2">
        <v>730753</v>
      </c>
      <c r="Q24" s="2">
        <v>176</v>
      </c>
      <c r="R24" s="2">
        <v>723333</v>
      </c>
      <c r="S24" s="2">
        <v>176</v>
      </c>
    </row>
    <row r="25" spans="1:19" ht="21.75" customHeight="1" x14ac:dyDescent="0.35">
      <c r="A25" s="2" t="s">
        <v>21</v>
      </c>
      <c r="B25" s="2">
        <v>202907</v>
      </c>
      <c r="C25" s="2">
        <v>180</v>
      </c>
      <c r="D25" s="2">
        <v>203052</v>
      </c>
      <c r="E25" s="2">
        <v>179</v>
      </c>
      <c r="F25" s="2">
        <v>208576</v>
      </c>
      <c r="G25" s="2">
        <v>173</v>
      </c>
      <c r="H25" s="2">
        <v>208264</v>
      </c>
      <c r="I25" s="2">
        <v>173</v>
      </c>
      <c r="J25" s="2">
        <v>207827</v>
      </c>
      <c r="K25" s="2">
        <v>173</v>
      </c>
      <c r="L25" s="2">
        <v>207066</v>
      </c>
      <c r="M25" s="2">
        <v>173</v>
      </c>
      <c r="N25" s="2">
        <v>206266</v>
      </c>
      <c r="O25" s="2">
        <v>173</v>
      </c>
      <c r="P25" s="2">
        <v>205991</v>
      </c>
      <c r="Q25" s="2">
        <v>174</v>
      </c>
      <c r="R25" s="2">
        <v>204747</v>
      </c>
      <c r="S25" s="2">
        <v>174</v>
      </c>
    </row>
    <row r="26" spans="1:19" ht="21.75" customHeight="1" thickBot="1" x14ac:dyDescent="0.4">
      <c r="A26" s="17" t="s">
        <v>33</v>
      </c>
      <c r="B26" s="17">
        <v>8746847</v>
      </c>
      <c r="C26" s="17">
        <v>166</v>
      </c>
      <c r="D26" s="17">
        <v>8762473</v>
      </c>
      <c r="E26" s="17">
        <v>165</v>
      </c>
      <c r="F26" s="17">
        <v>9000618</v>
      </c>
      <c r="G26" s="17">
        <v>159</v>
      </c>
      <c r="H26" s="17">
        <v>8988306</v>
      </c>
      <c r="I26" s="17">
        <v>159</v>
      </c>
      <c r="J26" s="17">
        <v>8968187</v>
      </c>
      <c r="K26" s="17">
        <v>160</v>
      </c>
      <c r="L26" s="17">
        <v>8939870</v>
      </c>
      <c r="M26" s="17">
        <v>160</v>
      </c>
      <c r="N26" s="17">
        <v>8908548</v>
      </c>
      <c r="O26" s="17">
        <v>160</v>
      </c>
      <c r="P26" s="17">
        <v>8876345</v>
      </c>
      <c r="Q26" s="17">
        <v>160</v>
      </c>
      <c r="R26" s="17">
        <v>8821730</v>
      </c>
      <c r="S26" s="17">
        <v>160</v>
      </c>
    </row>
    <row r="27" spans="1:19" s="5" customFormat="1" ht="31.5" customHeight="1" thickTop="1" x14ac:dyDescent="0.35">
      <c r="A27" s="13" t="s">
        <v>0</v>
      </c>
      <c r="B27" s="14">
        <f>+B5+B6+B7+B8+B9+B10+B11+B12+B13</f>
        <v>4102439</v>
      </c>
      <c r="C27" s="14">
        <f>+(B5*C5+B6*C6+B7*C7+B8*C8+B9*C9+B10*C10+B11*C11+B12*C12+B13*C13)/B27</f>
        <v>159.18678010812593</v>
      </c>
      <c r="D27" s="14">
        <f>+D5+D6+D7+D8+D9+D10+D11+D12+D13</f>
        <v>4110000</v>
      </c>
      <c r="E27" s="14">
        <f>+(D5*E5+D6*E6+D7*E7+D8*E8+D9*E9+D10*E10+D11*E11+D12*E12+D13*E13)/D27</f>
        <v>158.16687347931872</v>
      </c>
      <c r="F27" s="14">
        <f>+F5+F6+F7+F8+F9+F10+F11+F12+F13</f>
        <v>4211236</v>
      </c>
      <c r="G27" s="14">
        <f>+(F5*G5+F6*G6+F7*G7+F8*G8+F9*G9+F10*G10+F11*G11+F12*G12+F13*G13)/F27</f>
        <v>152.20965341291725</v>
      </c>
      <c r="H27" s="14">
        <f>+H5+H6+H7+H8+H9+H10+H11+H12+H13</f>
        <v>4199563</v>
      </c>
      <c r="I27" s="14">
        <f>+(H5*I5+H6*I6+H7*I7+H8*I8+H9*I9+H10*I10+H11*I11+H12*I12+H13*I13)/H27</f>
        <v>152.35490192670048</v>
      </c>
      <c r="J27" s="14">
        <f>+J5+J6+J7+J8+J9+J10+J11+J12+J13</f>
        <v>4191779</v>
      </c>
      <c r="K27" s="14">
        <f>+(J5*K5+J6*K6+J7*K7+J8*K8+J9*K9+J10*K10+J11*K11+J12*K12+J13*K13)/J27</f>
        <v>152.58315717503237</v>
      </c>
      <c r="L27" s="14">
        <f>+L5+L6+L7+L8+L9+L10+L11+L12+L13</f>
        <v>4180324</v>
      </c>
      <c r="M27" s="14">
        <f>+(L5*M5+L6*M6+L7*M7+L8*M8+L9*M9+L10*M10+L11*M11+L12*M12+L13*M13)/L27</f>
        <v>152.60967188189241</v>
      </c>
      <c r="N27" s="14">
        <f>+N5+N6+N7+N8+N9+N10+N11+N12+N13</f>
        <v>4169363</v>
      </c>
      <c r="O27" s="14">
        <f>+(N5*O5+N6*O6+N7*O7+N8*O8+N9*O9+N10*O10+N11*O11+N12*O12+N13*O13)/N27</f>
        <v>152.58765355762978</v>
      </c>
      <c r="P27" s="14">
        <f>+P5+P6+P7+P8+P9+P10+P11+P12+P13</f>
        <v>4147592</v>
      </c>
      <c r="Q27" s="14">
        <f>+(P5*Q5+P6*Q6+P7*Q7+P8*Q8+P9*Q9+P10*Q10+P11*Q11+P12*Q12+P13*Q13)/P27</f>
        <v>152.83663074863679</v>
      </c>
      <c r="R27" s="14">
        <f>+R5+R6+R7+R8+R9+R10+R11+R12+R13</f>
        <v>4127357</v>
      </c>
      <c r="S27" s="14">
        <f>+(R5*S5+R6*S6+R7*S7+R8*S8+R9*S9+R10*S10+R11*S11+R12*S12+R13*S13)/R27</f>
        <v>152.65642758792129</v>
      </c>
    </row>
    <row r="28" spans="1:19" ht="23.15" customHeight="1" x14ac:dyDescent="0.35">
      <c r="A28" s="13" t="s">
        <v>1</v>
      </c>
      <c r="B28" s="14">
        <f>+B14+B15+B16+B17</f>
        <v>1694200</v>
      </c>
      <c r="C28" s="14">
        <f>+(+B15*C15+B14*C14+B16*C16+B17*C17)/B28</f>
        <v>161.14190001180498</v>
      </c>
      <c r="D28" s="14">
        <f>+D14+D15+D16+D17</f>
        <v>1697592</v>
      </c>
      <c r="E28" s="14">
        <f>+(+D15*E15+D14*E14+D16*E16+D17*E17)/D28</f>
        <v>160.44190535770667</v>
      </c>
      <c r="F28" s="14">
        <f>+F14+F15+F16+F17</f>
        <v>1742480</v>
      </c>
      <c r="G28" s="14">
        <f>+(+F15*G15+F14*G14+F16*G16+F17*G17)/F28</f>
        <v>154.42561119783298</v>
      </c>
      <c r="H28" s="14">
        <f>+H14+H15+H16+H17</f>
        <v>1738407</v>
      </c>
      <c r="I28" s="14">
        <f>+(+H15*I15+H14*I14+H16*I16+H17*I17)/H28</f>
        <v>154.42607456136565</v>
      </c>
      <c r="J28" s="14">
        <f>+J14+J15+J16+J17</f>
        <v>1734082</v>
      </c>
      <c r="K28" s="14">
        <f>+(+J15*K15+J14*K14+J16*K16+J17*K17)/J28</f>
        <v>154.80119452251969</v>
      </c>
      <c r="L28" s="14">
        <f>+L14+L15+L16+L17</f>
        <v>1728039</v>
      </c>
      <c r="M28" s="14">
        <f>+(+L15*M15+L14*M14+L16*M16+L17*M17)/L28</f>
        <v>154.93272200453808</v>
      </c>
      <c r="N28" s="14">
        <f>+N14+N15+N16+N17</f>
        <v>1722058</v>
      </c>
      <c r="O28" s="14">
        <f>+(+N15*O15+N14*O14+N16*O16+N17*O17)/N28</f>
        <v>154.93263815736753</v>
      </c>
      <c r="P28" s="14">
        <f>+P14+P15+P16+P17</f>
        <v>1714765</v>
      </c>
      <c r="Q28" s="14">
        <f>+(+P15*Q15+P14*Q14+P16*Q16+P17*Q17)/P28</f>
        <v>154.93348184736683</v>
      </c>
      <c r="R28" s="14">
        <f>+R14+R15+R16+R17</f>
        <v>1705402</v>
      </c>
      <c r="S28" s="14">
        <f>+(+R15*S15+R14*S14+R16*S16+R17*S17)/R28</f>
        <v>154.93366549353172</v>
      </c>
    </row>
    <row r="29" spans="1:19" ht="23.15" customHeight="1" thickBot="1" x14ac:dyDescent="0.4">
      <c r="A29" s="15" t="s">
        <v>2</v>
      </c>
      <c r="B29" s="16">
        <f>+B18+B19+B20+B21+B22+B23+B24+B25</f>
        <v>2950208</v>
      </c>
      <c r="C29" s="16">
        <f>+(B18*C18+B19*C19+B20*C20+B21*C21+B22*C22+B23*C23+B24*C24+B25*C25)/B29</f>
        <v>177.49601485725753</v>
      </c>
      <c r="D29" s="16">
        <f>+D18+D19+D20+D21+D22+D23+D24+D25</f>
        <v>2954881</v>
      </c>
      <c r="E29" s="16">
        <f>+(D18*E18+D19*E19+D20*E20+D21*E21+D22*E22+D23*E23+D24*E24+D25*E25)/D29</f>
        <v>177.0335891699192</v>
      </c>
      <c r="F29" s="16">
        <f>+F18+F19+F20+F21+F22+F23+F24+F25</f>
        <v>3046902</v>
      </c>
      <c r="G29" s="16">
        <f>+(F18*G18+F19*G19+F20*G20+F21*G21+F22*G22+F23*G23+F24*G24+F25*G25)/F29</f>
        <v>171.33121807002655</v>
      </c>
      <c r="H29" s="16">
        <f>+H18+H19+H20+H21+H22+H23+H24+H25</f>
        <v>3050336</v>
      </c>
      <c r="I29" s="16">
        <f>+(H18*I18+H19*I19+H20*I20+H21*I21+H22*I22+H23*I23+H24*I24+H25*I25)/H29</f>
        <v>171.96114821449177</v>
      </c>
      <c r="J29" s="16">
        <f>+J18+J19+J20+J21+J22+J23+J24+J25</f>
        <v>3042326</v>
      </c>
      <c r="K29" s="16">
        <f>+(J18*K18+J19*K19+J20*K20+J21*K21+J22*K22+J23*K23+J24*K24+J25*K25)/J29</f>
        <v>171.96189593094232</v>
      </c>
      <c r="L29" s="16">
        <f>+L18+L19+L20+L21+L22+L23+L24+L25</f>
        <v>3031507</v>
      </c>
      <c r="M29" s="16">
        <f>+(L18*M18+L19*M19+L20*M20+L21*M21+L22*M22+L23*M23+L24*M24+L25*M25)/L29</f>
        <v>172.16215928249548</v>
      </c>
      <c r="N29" s="16">
        <f>+N18+N19+N20+N21+N22+N23+N24+N25</f>
        <v>3017127</v>
      </c>
      <c r="O29" s="16">
        <f>+(N18*O18+N19*O19+N20*O20+N21*O21+N22*O22+N23*O23+N24*O24+N25*O25)/N29</f>
        <v>172.16040458356576</v>
      </c>
      <c r="P29" s="16">
        <f>+P18+P19+P20+P21+P22+P23+P24+P25</f>
        <v>3013988</v>
      </c>
      <c r="Q29" s="16">
        <f>+(P18*Q18+P19*Q19+P20*Q20+P21*Q21+P22*Q22+P23*Q23+P24*Q24+P25*Q25)/P29</f>
        <v>172.5769299678698</v>
      </c>
      <c r="R29" s="16">
        <f>+R18+R19+R20+R21+R22+R23+R24+R25</f>
        <v>2988971</v>
      </c>
      <c r="S29" s="16">
        <f>+(R18*S18+R19*S19+R20*S20+R21*S21+R22*S22+R23*S23+R24*S24+R25*S25)/R29</f>
        <v>172.57460778307987</v>
      </c>
    </row>
    <row r="30" spans="1:19" ht="25" customHeight="1" thickTop="1" x14ac:dyDescent="0.3">
      <c r="A30" s="70" t="str">
        <f>+INDICE!B10</f>
        <v xml:space="preserve"> Lettura dati 24 ottobre 2023</v>
      </c>
    </row>
    <row r="31" spans="1:19" x14ac:dyDescent="0.35">
      <c r="B31" s="6"/>
      <c r="C31" s="25"/>
    </row>
    <row r="32" spans="1:19" s="3" customFormat="1" x14ac:dyDescent="0.35">
      <c r="A32" s="1"/>
      <c r="B32" s="1"/>
      <c r="C32" s="66"/>
    </row>
    <row r="33" spans="2:3" ht="15" x14ac:dyDescent="0.35">
      <c r="B33" s="7"/>
      <c r="C33" s="65"/>
    </row>
    <row r="37" spans="2:3" ht="13.5" x14ac:dyDescent="0.35">
      <c r="B37" s="14"/>
      <c r="C37" s="14"/>
    </row>
    <row r="38" spans="2:3" ht="13.5" x14ac:dyDescent="0.35">
      <c r="B38" s="14"/>
      <c r="C38" s="14"/>
    </row>
    <row r="39" spans="2:3" ht="13.5" x14ac:dyDescent="0.35">
      <c r="B39" s="14"/>
      <c r="C39" s="14"/>
    </row>
    <row r="40" spans="2:3" ht="13.5" x14ac:dyDescent="0.35">
      <c r="B40" s="14"/>
      <c r="C40" s="14"/>
    </row>
    <row r="41" spans="2:3" ht="13.5" x14ac:dyDescent="0.35">
      <c r="B41" s="14"/>
      <c r="C41" s="14"/>
    </row>
    <row r="42" spans="2:3" x14ac:dyDescent="0.35">
      <c r="B42" s="4"/>
    </row>
    <row r="43" spans="2:3" ht="13.5" x14ac:dyDescent="0.35">
      <c r="B43" s="4"/>
      <c r="C43" s="65"/>
    </row>
    <row r="44" spans="2:3" x14ac:dyDescent="0.35">
      <c r="B44" s="4"/>
    </row>
    <row r="45" spans="2:3" x14ac:dyDescent="0.35">
      <c r="B45" s="4"/>
    </row>
    <row r="46" spans="2:3" x14ac:dyDescent="0.35">
      <c r="B46" s="4"/>
    </row>
    <row r="47" spans="2:3" x14ac:dyDescent="0.35">
      <c r="B47" s="4"/>
    </row>
    <row r="48" spans="2:3" x14ac:dyDescent="0.35">
      <c r="B48" s="4"/>
    </row>
    <row r="49" spans="2:2" x14ac:dyDescent="0.35">
      <c r="B49" s="4"/>
    </row>
    <row r="50" spans="2:2" x14ac:dyDescent="0.35">
      <c r="B50" s="4"/>
    </row>
    <row r="51" spans="2:2" x14ac:dyDescent="0.35">
      <c r="B51" s="4"/>
    </row>
    <row r="52" spans="2:2" x14ac:dyDescent="0.35">
      <c r="B52" s="4"/>
    </row>
    <row r="53" spans="2:2" x14ac:dyDescent="0.35">
      <c r="B53" s="4"/>
    </row>
    <row r="54" spans="2:2" x14ac:dyDescent="0.35">
      <c r="B54" s="4"/>
    </row>
    <row r="55" spans="2:2" x14ac:dyDescent="0.35">
      <c r="B55" s="4"/>
    </row>
    <row r="56" spans="2:2" x14ac:dyDescent="0.35">
      <c r="B56" s="4"/>
    </row>
    <row r="57" spans="2:2" x14ac:dyDescent="0.35">
      <c r="B57" s="4"/>
    </row>
    <row r="58" spans="2:2" x14ac:dyDescent="0.35">
      <c r="B58" s="4"/>
    </row>
    <row r="59" spans="2:2" x14ac:dyDescent="0.35">
      <c r="B59" s="4"/>
    </row>
    <row r="60" spans="2:2" x14ac:dyDescent="0.35">
      <c r="B60" s="4"/>
    </row>
  </sheetData>
  <mergeCells count="11">
    <mergeCell ref="R3:S3"/>
    <mergeCell ref="B2:S2"/>
    <mergeCell ref="P3:Q3"/>
    <mergeCell ref="N3:O3"/>
    <mergeCell ref="A3:A4"/>
    <mergeCell ref="B3:C3"/>
    <mergeCell ref="D3:E3"/>
    <mergeCell ref="L3:M3"/>
    <mergeCell ref="J3:K3"/>
    <mergeCell ref="H3:I3"/>
    <mergeCell ref="F3:G3"/>
  </mergeCells>
  <pageMargins left="0.31496062992125984" right="0.31496062992125984" top="0.94488188976377963" bottom="0.74803149606299213" header="0.31496062992125984" footer="0.31496062992125984"/>
  <pageSetup paperSize="9" scale="46" orientation="landscape" r:id="rId1"/>
  <headerFooter>
    <oddHeader>&amp;COSSERVATORIO ASSEGNO UNICO UNIVERSALE</oddHeader>
    <oddFooter>&amp;CINPS - COORDINAMENTO GENERALE STATISTICO ATTUARIALE</oddFooter>
  </headerFooter>
  <rowBreaks count="1" manualBreakCount="1">
    <brk id="18" max="20" man="1"/>
  </rowBreaks>
  <ignoredErrors>
    <ignoredError sqref="C27:H29 J27:J29 K27:M29 N27:N29 O27 O29:Q29 O28 P28:Q28 P27:Q27" formula="1"/>
    <ignoredError sqref="I27:I29" evalError="1" formula="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C1B5C3-D161-4562-B7EA-256B86A01478}">
  <sheetPr>
    <pageSetUpPr fitToPage="1"/>
  </sheetPr>
  <dimension ref="A1:X40"/>
  <sheetViews>
    <sheetView showGridLines="0" view="pageBreakPreview" zoomScale="60" zoomScaleNormal="59" workbookViewId="0">
      <selection activeCell="A27" sqref="A27:K27"/>
    </sheetView>
  </sheetViews>
  <sheetFormatPr defaultColWidth="13.26953125" defaultRowHeight="10" x14ac:dyDescent="0.35"/>
  <cols>
    <col min="1" max="1" width="26.81640625" style="1" customWidth="1"/>
    <col min="2" max="2" width="16.81640625" style="1" bestFit="1" customWidth="1"/>
    <col min="3" max="3" width="15.26953125" style="1" customWidth="1"/>
    <col min="4" max="4" width="16.26953125" style="1" bestFit="1" customWidth="1"/>
    <col min="5" max="5" width="15.1796875" style="1" bestFit="1" customWidth="1"/>
    <col min="6" max="6" width="16.81640625" style="1" bestFit="1" customWidth="1"/>
    <col min="7" max="7" width="15.1796875" style="1" customWidth="1"/>
    <col min="8" max="8" width="16.26953125" style="1" bestFit="1" customWidth="1"/>
    <col min="9" max="9" width="15.1796875" style="1" customWidth="1"/>
    <col min="10" max="10" width="17.26953125" style="1" bestFit="1" customWidth="1"/>
    <col min="11" max="11" width="15.453125" style="1" customWidth="1"/>
    <col min="12" max="12" width="17.26953125" style="1" bestFit="1" customWidth="1"/>
    <col min="13" max="13" width="15" style="1" customWidth="1"/>
    <col min="14" max="14" width="16.26953125" style="1" bestFit="1" customWidth="1"/>
    <col min="15" max="15" width="14.54296875" style="1" customWidth="1"/>
    <col min="16" max="16" width="16.81640625" style="1" bestFit="1" customWidth="1"/>
    <col min="17" max="17" width="15.26953125" style="1" customWidth="1"/>
    <col min="18" max="18" width="16.81640625" style="1" bestFit="1" customWidth="1"/>
    <col min="19" max="19" width="15.7265625" style="1" customWidth="1"/>
    <col min="20" max="20" width="16.81640625" style="1" bestFit="1" customWidth="1"/>
    <col min="21" max="16384" width="13.26953125" style="1"/>
  </cols>
  <sheetData>
    <row r="1" spans="1:24" ht="69.650000000000006" customHeight="1" thickBot="1" x14ac:dyDescent="0.4">
      <c r="A1" s="75" t="s">
        <v>136</v>
      </c>
      <c r="B1" s="33"/>
      <c r="C1" s="33"/>
      <c r="D1" s="33"/>
      <c r="E1" s="33"/>
      <c r="F1" s="33"/>
      <c r="G1" s="33"/>
      <c r="H1" s="33"/>
      <c r="I1" s="33"/>
      <c r="J1" s="33"/>
      <c r="K1" s="33"/>
      <c r="L1" s="33"/>
      <c r="M1" s="33"/>
      <c r="N1" s="49"/>
      <c r="O1" s="49"/>
      <c r="P1" s="49"/>
      <c r="Q1" s="49"/>
      <c r="R1" s="49"/>
      <c r="S1" s="49"/>
      <c r="T1" s="49"/>
      <c r="U1" s="49"/>
    </row>
    <row r="2" spans="1:24" ht="49" customHeight="1" thickTop="1" x14ac:dyDescent="0.35">
      <c r="A2" s="37"/>
      <c r="B2" s="398" t="s">
        <v>36</v>
      </c>
      <c r="C2" s="398"/>
      <c r="D2" s="398"/>
      <c r="E2" s="398"/>
      <c r="F2" s="398"/>
      <c r="G2" s="398"/>
      <c r="H2" s="398"/>
      <c r="I2" s="398"/>
      <c r="J2" s="398"/>
      <c r="K2" s="398"/>
      <c r="L2" s="398"/>
      <c r="M2" s="398"/>
      <c r="N2" s="398"/>
      <c r="O2" s="398"/>
      <c r="P2" s="398"/>
      <c r="Q2" s="398"/>
      <c r="R2" s="398"/>
      <c r="S2" s="398"/>
      <c r="T2" s="265"/>
      <c r="U2" s="265"/>
    </row>
    <row r="3" spans="1:24" ht="33" customHeight="1" x14ac:dyDescent="0.35">
      <c r="A3" s="399" t="s">
        <v>30</v>
      </c>
      <c r="B3" s="396" t="s">
        <v>3</v>
      </c>
      <c r="C3" s="397"/>
      <c r="D3" s="396" t="s">
        <v>22</v>
      </c>
      <c r="E3" s="397"/>
      <c r="F3" s="396" t="s">
        <v>23</v>
      </c>
      <c r="G3" s="397"/>
      <c r="H3" s="396" t="s">
        <v>70</v>
      </c>
      <c r="I3" s="397"/>
      <c r="J3" s="396" t="s">
        <v>86</v>
      </c>
      <c r="K3" s="397"/>
      <c r="L3" s="396" t="s">
        <v>88</v>
      </c>
      <c r="M3" s="397"/>
      <c r="N3" s="396" t="s">
        <v>116</v>
      </c>
      <c r="O3" s="397"/>
      <c r="P3" s="396" t="s">
        <v>119</v>
      </c>
      <c r="Q3" s="397"/>
      <c r="R3" s="396" t="s">
        <v>120</v>
      </c>
      <c r="S3" s="397"/>
      <c r="T3" s="396" t="s">
        <v>123</v>
      </c>
      <c r="U3" s="397"/>
    </row>
    <row r="4" spans="1:24" ht="91" customHeight="1" thickBot="1" x14ac:dyDescent="0.4">
      <c r="A4" s="400"/>
      <c r="B4" s="124" t="s">
        <v>93</v>
      </c>
      <c r="C4" s="124" t="s">
        <v>97</v>
      </c>
      <c r="D4" s="124" t="s">
        <v>93</v>
      </c>
      <c r="E4" s="124" t="s">
        <v>97</v>
      </c>
      <c r="F4" s="124" t="s">
        <v>93</v>
      </c>
      <c r="G4" s="124" t="s">
        <v>97</v>
      </c>
      <c r="H4" s="124" t="s">
        <v>93</v>
      </c>
      <c r="I4" s="124" t="s">
        <v>97</v>
      </c>
      <c r="J4" s="124" t="s">
        <v>93</v>
      </c>
      <c r="K4" s="124" t="s">
        <v>97</v>
      </c>
      <c r="L4" s="124" t="s">
        <v>93</v>
      </c>
      <c r="M4" s="124" t="s">
        <v>97</v>
      </c>
      <c r="N4" s="124" t="s">
        <v>93</v>
      </c>
      <c r="O4" s="124" t="s">
        <v>97</v>
      </c>
      <c r="P4" s="124" t="s">
        <v>93</v>
      </c>
      <c r="Q4" s="124" t="s">
        <v>97</v>
      </c>
      <c r="R4" s="124" t="s">
        <v>93</v>
      </c>
      <c r="S4" s="124" t="s">
        <v>97</v>
      </c>
      <c r="T4" s="124" t="s">
        <v>93</v>
      </c>
      <c r="U4" s="124" t="s">
        <v>97</v>
      </c>
    </row>
    <row r="5" spans="1:24" ht="27.65" customHeight="1" thickTop="1" x14ac:dyDescent="0.35">
      <c r="A5" s="58" t="s">
        <v>53</v>
      </c>
      <c r="B5" s="58">
        <v>3907277</v>
      </c>
      <c r="C5" s="58">
        <v>195</v>
      </c>
      <c r="D5" s="58">
        <v>3912116</v>
      </c>
      <c r="E5" s="58">
        <v>195</v>
      </c>
      <c r="F5" s="58">
        <v>4002645</v>
      </c>
      <c r="G5" s="58">
        <v>195</v>
      </c>
      <c r="H5" s="58">
        <v>4004134</v>
      </c>
      <c r="I5" s="58">
        <v>195</v>
      </c>
      <c r="J5" s="58">
        <v>3967552</v>
      </c>
      <c r="K5" s="58">
        <v>196</v>
      </c>
      <c r="L5" s="58">
        <v>4015501</v>
      </c>
      <c r="M5" s="58">
        <v>196</v>
      </c>
      <c r="N5" s="58">
        <v>4038655</v>
      </c>
      <c r="O5" s="58">
        <v>196</v>
      </c>
      <c r="P5" s="58">
        <v>4065986</v>
      </c>
      <c r="Q5" s="58">
        <v>195</v>
      </c>
      <c r="R5" s="58">
        <v>4099572</v>
      </c>
      <c r="S5" s="58">
        <v>195</v>
      </c>
      <c r="T5" s="58">
        <v>4130388</v>
      </c>
      <c r="U5" s="58">
        <v>195</v>
      </c>
      <c r="V5" s="24"/>
      <c r="W5" s="270"/>
      <c r="X5" s="156"/>
    </row>
    <row r="6" spans="1:24" ht="27.65" customHeight="1" x14ac:dyDescent="0.35">
      <c r="A6" s="114" t="s">
        <v>55</v>
      </c>
      <c r="B6" s="115">
        <v>917565</v>
      </c>
      <c r="C6" s="115">
        <v>194</v>
      </c>
      <c r="D6" s="115">
        <v>918662</v>
      </c>
      <c r="E6" s="115">
        <v>193</v>
      </c>
      <c r="F6" s="115">
        <v>994336</v>
      </c>
      <c r="G6" s="115">
        <v>194</v>
      </c>
      <c r="H6" s="115">
        <v>994233</v>
      </c>
      <c r="I6" s="115">
        <v>194</v>
      </c>
      <c r="J6" s="115">
        <v>951288</v>
      </c>
      <c r="K6" s="115">
        <v>194</v>
      </c>
      <c r="L6" s="115">
        <v>975490</v>
      </c>
      <c r="M6" s="115">
        <v>195</v>
      </c>
      <c r="N6" s="115">
        <v>979643</v>
      </c>
      <c r="O6" s="115">
        <v>194</v>
      </c>
      <c r="P6" s="115">
        <v>987238</v>
      </c>
      <c r="Q6" s="115">
        <v>194</v>
      </c>
      <c r="R6" s="115">
        <v>1005163</v>
      </c>
      <c r="S6" s="115">
        <v>194</v>
      </c>
      <c r="T6" s="115">
        <v>1022373</v>
      </c>
      <c r="U6" s="115">
        <v>194</v>
      </c>
      <c r="V6" s="24"/>
      <c r="W6" s="270"/>
      <c r="X6" s="156"/>
    </row>
    <row r="7" spans="1:24" ht="27.65" customHeight="1" x14ac:dyDescent="0.35">
      <c r="A7" s="114" t="s">
        <v>41</v>
      </c>
      <c r="B7" s="115">
        <v>1702173</v>
      </c>
      <c r="C7" s="115">
        <v>197</v>
      </c>
      <c r="D7" s="115">
        <v>1703468</v>
      </c>
      <c r="E7" s="115">
        <v>197</v>
      </c>
      <c r="F7" s="115">
        <v>1715917</v>
      </c>
      <c r="G7" s="115">
        <v>197</v>
      </c>
      <c r="H7" s="115">
        <v>1716928</v>
      </c>
      <c r="I7" s="115">
        <v>197</v>
      </c>
      <c r="J7" s="115">
        <v>1717784</v>
      </c>
      <c r="K7" s="115">
        <v>197</v>
      </c>
      <c r="L7" s="115">
        <v>1732074</v>
      </c>
      <c r="M7" s="115">
        <v>197</v>
      </c>
      <c r="N7" s="115">
        <v>1742584</v>
      </c>
      <c r="O7" s="115">
        <v>197</v>
      </c>
      <c r="P7" s="115">
        <v>1753880</v>
      </c>
      <c r="Q7" s="115">
        <v>197</v>
      </c>
      <c r="R7" s="115">
        <v>1763204</v>
      </c>
      <c r="S7" s="115">
        <v>197</v>
      </c>
      <c r="T7" s="115">
        <v>1771927</v>
      </c>
      <c r="U7" s="115">
        <v>197</v>
      </c>
      <c r="V7" s="24"/>
      <c r="W7" s="270"/>
      <c r="X7" s="156"/>
    </row>
    <row r="8" spans="1:24" ht="27.65" customHeight="1" x14ac:dyDescent="0.35">
      <c r="A8" s="114" t="s">
        <v>42</v>
      </c>
      <c r="B8" s="115">
        <v>1287539</v>
      </c>
      <c r="C8" s="115">
        <v>194</v>
      </c>
      <c r="D8" s="115">
        <v>1289986</v>
      </c>
      <c r="E8" s="115">
        <v>194</v>
      </c>
      <c r="F8" s="115">
        <v>1292392</v>
      </c>
      <c r="G8" s="115">
        <v>194</v>
      </c>
      <c r="H8" s="115">
        <v>1292973</v>
      </c>
      <c r="I8" s="115">
        <v>194</v>
      </c>
      <c r="J8" s="115">
        <v>1298480</v>
      </c>
      <c r="K8" s="115">
        <v>194</v>
      </c>
      <c r="L8" s="115">
        <v>1307937</v>
      </c>
      <c r="M8" s="115">
        <v>194</v>
      </c>
      <c r="N8" s="115">
        <v>1316428</v>
      </c>
      <c r="O8" s="115">
        <v>194</v>
      </c>
      <c r="P8" s="115">
        <v>1324868</v>
      </c>
      <c r="Q8" s="115">
        <v>194</v>
      </c>
      <c r="R8" s="115">
        <v>1331205</v>
      </c>
      <c r="S8" s="115">
        <v>194</v>
      </c>
      <c r="T8" s="115">
        <v>1336088</v>
      </c>
      <c r="U8" s="115">
        <v>194</v>
      </c>
      <c r="V8" s="24"/>
      <c r="W8" s="270"/>
      <c r="X8" s="156"/>
    </row>
    <row r="9" spans="1:24" ht="27.65" customHeight="1" x14ac:dyDescent="0.35">
      <c r="A9" s="58" t="s">
        <v>43</v>
      </c>
      <c r="B9" s="58">
        <v>965597</v>
      </c>
      <c r="C9" s="58">
        <v>181</v>
      </c>
      <c r="D9" s="58">
        <v>967537</v>
      </c>
      <c r="E9" s="58">
        <v>180</v>
      </c>
      <c r="F9" s="58">
        <v>969419</v>
      </c>
      <c r="G9" s="58">
        <v>181</v>
      </c>
      <c r="H9" s="58">
        <v>969941</v>
      </c>
      <c r="I9" s="58">
        <v>181</v>
      </c>
      <c r="J9" s="58">
        <v>974897</v>
      </c>
      <c r="K9" s="58">
        <v>181</v>
      </c>
      <c r="L9" s="58">
        <v>982127</v>
      </c>
      <c r="M9" s="58">
        <v>180</v>
      </c>
      <c r="N9" s="58">
        <v>989615</v>
      </c>
      <c r="O9" s="58">
        <v>180</v>
      </c>
      <c r="P9" s="58">
        <v>996403</v>
      </c>
      <c r="Q9" s="58">
        <v>180</v>
      </c>
      <c r="R9" s="58">
        <v>1000932</v>
      </c>
      <c r="S9" s="58">
        <v>180</v>
      </c>
      <c r="T9" s="58">
        <v>1004466</v>
      </c>
      <c r="U9" s="58">
        <v>180</v>
      </c>
      <c r="V9" s="24"/>
      <c r="W9" s="270"/>
      <c r="X9" s="156"/>
    </row>
    <row r="10" spans="1:24" ht="27.65" customHeight="1" x14ac:dyDescent="0.35">
      <c r="A10" s="58" t="s">
        <v>44</v>
      </c>
      <c r="B10" s="58">
        <v>673552</v>
      </c>
      <c r="C10" s="58">
        <v>153</v>
      </c>
      <c r="D10" s="58">
        <v>674682</v>
      </c>
      <c r="E10" s="58">
        <v>153</v>
      </c>
      <c r="F10" s="58">
        <v>676028</v>
      </c>
      <c r="G10" s="58">
        <v>153</v>
      </c>
      <c r="H10" s="58">
        <v>675973</v>
      </c>
      <c r="I10" s="58">
        <v>153</v>
      </c>
      <c r="J10" s="58">
        <v>680129</v>
      </c>
      <c r="K10" s="58">
        <v>153</v>
      </c>
      <c r="L10" s="58">
        <v>685867</v>
      </c>
      <c r="M10" s="58">
        <v>153</v>
      </c>
      <c r="N10" s="58">
        <v>692387</v>
      </c>
      <c r="O10" s="58">
        <v>153</v>
      </c>
      <c r="P10" s="58">
        <v>697819</v>
      </c>
      <c r="Q10" s="58">
        <v>153</v>
      </c>
      <c r="R10" s="58">
        <v>701152</v>
      </c>
      <c r="S10" s="58">
        <v>153</v>
      </c>
      <c r="T10" s="58">
        <v>703353</v>
      </c>
      <c r="U10" s="58">
        <v>153</v>
      </c>
      <c r="V10" s="24"/>
      <c r="W10" s="270"/>
      <c r="X10" s="156"/>
    </row>
    <row r="11" spans="1:24" ht="27.65" customHeight="1" x14ac:dyDescent="0.35">
      <c r="A11" s="58" t="s">
        <v>45</v>
      </c>
      <c r="B11" s="58">
        <v>442389</v>
      </c>
      <c r="C11" s="58">
        <v>121</v>
      </c>
      <c r="D11" s="58">
        <v>442860</v>
      </c>
      <c r="E11" s="58">
        <v>120</v>
      </c>
      <c r="F11" s="58">
        <v>444013</v>
      </c>
      <c r="G11" s="58">
        <v>120</v>
      </c>
      <c r="H11" s="58">
        <v>443910</v>
      </c>
      <c r="I11" s="58">
        <v>120</v>
      </c>
      <c r="J11" s="58">
        <v>446748</v>
      </c>
      <c r="K11" s="58">
        <v>120</v>
      </c>
      <c r="L11" s="58">
        <v>450437</v>
      </c>
      <c r="M11" s="58">
        <v>120</v>
      </c>
      <c r="N11" s="58">
        <v>455492</v>
      </c>
      <c r="O11" s="58">
        <v>120</v>
      </c>
      <c r="P11" s="58">
        <v>459847</v>
      </c>
      <c r="Q11" s="58">
        <v>120</v>
      </c>
      <c r="R11" s="58">
        <v>462384</v>
      </c>
      <c r="S11" s="58">
        <v>119</v>
      </c>
      <c r="T11" s="58">
        <v>463917</v>
      </c>
      <c r="U11" s="58">
        <v>119</v>
      </c>
      <c r="V11" s="24"/>
      <c r="W11" s="270"/>
      <c r="X11" s="156"/>
    </row>
    <row r="12" spans="1:24" ht="27.65" customHeight="1" x14ac:dyDescent="0.35">
      <c r="A12" s="58" t="s">
        <v>46</v>
      </c>
      <c r="B12" s="58">
        <v>277529</v>
      </c>
      <c r="C12" s="58">
        <v>92</v>
      </c>
      <c r="D12" s="58">
        <v>277006</v>
      </c>
      <c r="E12" s="58">
        <v>92</v>
      </c>
      <c r="F12" s="58">
        <v>282011</v>
      </c>
      <c r="G12" s="58">
        <v>92</v>
      </c>
      <c r="H12" s="58">
        <v>283019</v>
      </c>
      <c r="I12" s="58">
        <v>92</v>
      </c>
      <c r="J12" s="58">
        <v>285737</v>
      </c>
      <c r="K12" s="58">
        <v>92</v>
      </c>
      <c r="L12" s="58">
        <v>288453</v>
      </c>
      <c r="M12" s="58">
        <v>92</v>
      </c>
      <c r="N12" s="58">
        <v>291101</v>
      </c>
      <c r="O12" s="58">
        <v>91</v>
      </c>
      <c r="P12" s="58">
        <v>294963</v>
      </c>
      <c r="Q12" s="58">
        <v>91</v>
      </c>
      <c r="R12" s="58">
        <v>297947</v>
      </c>
      <c r="S12" s="58">
        <v>91</v>
      </c>
      <c r="T12" s="58">
        <v>299421</v>
      </c>
      <c r="U12" s="58">
        <v>91</v>
      </c>
      <c r="V12" s="24"/>
      <c r="W12" s="270"/>
      <c r="X12" s="156"/>
    </row>
    <row r="13" spans="1:24" ht="27.65" customHeight="1" x14ac:dyDescent="0.35">
      <c r="A13" s="58" t="s">
        <v>47</v>
      </c>
      <c r="B13" s="58">
        <v>173592</v>
      </c>
      <c r="C13" s="58">
        <v>64</v>
      </c>
      <c r="D13" s="58">
        <v>172959</v>
      </c>
      <c r="E13" s="58">
        <v>64</v>
      </c>
      <c r="F13" s="58">
        <v>176761</v>
      </c>
      <c r="G13" s="58">
        <v>64</v>
      </c>
      <c r="H13" s="58">
        <v>177698</v>
      </c>
      <c r="I13" s="58">
        <v>64</v>
      </c>
      <c r="J13" s="58">
        <v>179666</v>
      </c>
      <c r="K13" s="58">
        <v>64</v>
      </c>
      <c r="L13" s="58">
        <v>181580</v>
      </c>
      <c r="M13" s="58">
        <v>64</v>
      </c>
      <c r="N13" s="58">
        <v>183897</v>
      </c>
      <c r="O13" s="58">
        <v>63</v>
      </c>
      <c r="P13" s="58">
        <v>187456</v>
      </c>
      <c r="Q13" s="58">
        <v>63</v>
      </c>
      <c r="R13" s="58">
        <v>190091</v>
      </c>
      <c r="S13" s="58">
        <v>63</v>
      </c>
      <c r="T13" s="58">
        <v>191254</v>
      </c>
      <c r="U13" s="58">
        <v>63</v>
      </c>
      <c r="V13" s="24"/>
      <c r="W13" s="270"/>
      <c r="X13" s="156"/>
    </row>
    <row r="14" spans="1:24" ht="27.65" customHeight="1" x14ac:dyDescent="0.35">
      <c r="A14" s="58" t="s">
        <v>48</v>
      </c>
      <c r="B14" s="58">
        <v>273200</v>
      </c>
      <c r="C14" s="58">
        <v>49</v>
      </c>
      <c r="D14" s="58">
        <v>273259</v>
      </c>
      <c r="E14" s="58">
        <v>49</v>
      </c>
      <c r="F14" s="58">
        <v>289771</v>
      </c>
      <c r="G14" s="58">
        <v>48</v>
      </c>
      <c r="H14" s="58">
        <v>294927</v>
      </c>
      <c r="I14" s="58">
        <v>48</v>
      </c>
      <c r="J14" s="58">
        <v>301568</v>
      </c>
      <c r="K14" s="58">
        <v>48</v>
      </c>
      <c r="L14" s="58">
        <v>308046</v>
      </c>
      <c r="M14" s="58">
        <v>48</v>
      </c>
      <c r="N14" s="58">
        <v>314091</v>
      </c>
      <c r="O14" s="58">
        <v>48</v>
      </c>
      <c r="P14" s="58">
        <v>329434</v>
      </c>
      <c r="Q14" s="58">
        <v>48</v>
      </c>
      <c r="R14" s="58">
        <v>342958</v>
      </c>
      <c r="S14" s="58">
        <v>47</v>
      </c>
      <c r="T14" s="58">
        <v>348170</v>
      </c>
      <c r="U14" s="58">
        <v>47</v>
      </c>
      <c r="V14" s="24"/>
      <c r="W14" s="270"/>
      <c r="X14" s="156"/>
    </row>
    <row r="15" spans="1:24" ht="27.65" customHeight="1" x14ac:dyDescent="0.35">
      <c r="A15" s="116" t="s">
        <v>32</v>
      </c>
      <c r="B15" s="58">
        <v>1716838</v>
      </c>
      <c r="C15" s="58">
        <v>50</v>
      </c>
      <c r="D15" s="58">
        <v>1709686</v>
      </c>
      <c r="E15" s="58">
        <v>50</v>
      </c>
      <c r="F15" s="58">
        <v>1677907</v>
      </c>
      <c r="G15" s="58">
        <v>50</v>
      </c>
      <c r="H15" s="58">
        <v>1665300</v>
      </c>
      <c r="I15" s="58">
        <v>49</v>
      </c>
      <c r="J15" s="58">
        <v>1626213</v>
      </c>
      <c r="K15" s="58">
        <v>49</v>
      </c>
      <c r="L15" s="58">
        <v>1632174</v>
      </c>
      <c r="M15" s="58">
        <v>49</v>
      </c>
      <c r="N15" s="58">
        <v>1611030</v>
      </c>
      <c r="O15" s="58">
        <v>50</v>
      </c>
      <c r="P15" s="58">
        <v>1592929</v>
      </c>
      <c r="Q15" s="58">
        <v>50</v>
      </c>
      <c r="R15" s="58">
        <v>1578927</v>
      </c>
      <c r="S15" s="58">
        <v>50</v>
      </c>
      <c r="T15" s="58">
        <v>1579764</v>
      </c>
      <c r="U15" s="58">
        <v>50</v>
      </c>
      <c r="V15" s="24"/>
      <c r="W15" s="270"/>
      <c r="X15" s="156"/>
    </row>
    <row r="16" spans="1:24" ht="27.65" customHeight="1" thickBot="1" x14ac:dyDescent="0.4">
      <c r="A16" s="113" t="s">
        <v>54</v>
      </c>
      <c r="B16" s="113">
        <v>8429974</v>
      </c>
      <c r="C16" s="113">
        <v>146</v>
      </c>
      <c r="D16" s="113">
        <v>8430105</v>
      </c>
      <c r="E16" s="113">
        <v>146</v>
      </c>
      <c r="F16" s="113">
        <v>8518555</v>
      </c>
      <c r="G16" s="113">
        <v>147</v>
      </c>
      <c r="H16" s="113">
        <v>8514902</v>
      </c>
      <c r="I16" s="113">
        <v>147</v>
      </c>
      <c r="J16" s="113">
        <v>8462510</v>
      </c>
      <c r="K16" s="113">
        <v>147</v>
      </c>
      <c r="L16" s="113">
        <v>8544185</v>
      </c>
      <c r="M16" s="113">
        <v>147</v>
      </c>
      <c r="N16" s="113">
        <v>8576268</v>
      </c>
      <c r="O16" s="113">
        <v>147</v>
      </c>
      <c r="P16" s="113">
        <v>8624837</v>
      </c>
      <c r="Q16" s="113">
        <v>147</v>
      </c>
      <c r="R16" s="113">
        <v>8673963</v>
      </c>
      <c r="S16" s="113">
        <v>147</v>
      </c>
      <c r="T16" s="113">
        <v>8720733</v>
      </c>
      <c r="U16" s="113">
        <v>147</v>
      </c>
      <c r="V16" s="24"/>
      <c r="W16" s="270"/>
      <c r="X16" s="156"/>
    </row>
    <row r="17" spans="1:23" ht="21.75" customHeight="1" thickTop="1" x14ac:dyDescent="0.35">
      <c r="A17" s="2"/>
      <c r="B17" s="2"/>
      <c r="C17" s="2"/>
      <c r="D17" s="2"/>
      <c r="E17" s="50"/>
      <c r="F17" s="2"/>
      <c r="G17" s="2"/>
      <c r="H17" s="8"/>
      <c r="I17" s="8"/>
      <c r="J17" s="8"/>
      <c r="K17" s="8"/>
      <c r="L17" s="8"/>
      <c r="M17" s="8"/>
      <c r="W17" s="156"/>
    </row>
    <row r="18" spans="1:23" ht="21.75" customHeight="1" x14ac:dyDescent="0.35">
      <c r="A18" s="72" t="str">
        <f>+INDICE!B10</f>
        <v xml:space="preserve"> Lettura dati 24 ottobre 2023</v>
      </c>
      <c r="B18" s="2"/>
      <c r="C18" s="2"/>
      <c r="D18" s="2"/>
      <c r="E18" s="2"/>
      <c r="F18" s="2"/>
      <c r="G18" s="2"/>
      <c r="H18" s="8"/>
      <c r="I18" s="8"/>
      <c r="J18" s="8"/>
      <c r="K18" s="8"/>
      <c r="L18" s="8"/>
      <c r="M18" s="8"/>
    </row>
    <row r="19" spans="1:23" ht="13.5" x14ac:dyDescent="0.35">
      <c r="A19" s="2"/>
      <c r="B19" s="2"/>
      <c r="C19" s="2"/>
      <c r="D19" s="2"/>
      <c r="E19" s="2"/>
      <c r="F19" s="2"/>
      <c r="G19" s="2"/>
    </row>
    <row r="20" spans="1:23" ht="13.5" x14ac:dyDescent="0.35">
      <c r="A20" s="2"/>
      <c r="B20" s="2"/>
      <c r="C20" s="2"/>
      <c r="D20" s="2"/>
      <c r="E20" s="2"/>
      <c r="F20" s="2"/>
      <c r="G20" s="2"/>
    </row>
    <row r="21" spans="1:23" ht="13.5" x14ac:dyDescent="0.35">
      <c r="A21" s="2"/>
      <c r="B21" s="2"/>
      <c r="C21" s="2"/>
      <c r="D21" s="2"/>
      <c r="E21" s="2"/>
      <c r="F21" s="2"/>
      <c r="G21" s="2"/>
    </row>
    <row r="22" spans="1:23" ht="13.5" x14ac:dyDescent="0.35">
      <c r="A22" s="2"/>
      <c r="B22" s="2"/>
      <c r="C22" s="2"/>
      <c r="D22" s="2"/>
      <c r="E22" s="2"/>
      <c r="F22" s="2"/>
      <c r="G22" s="2"/>
    </row>
    <row r="23" spans="1:23" ht="13.5" x14ac:dyDescent="0.35">
      <c r="A23" s="2"/>
      <c r="B23" s="2"/>
      <c r="C23" s="2"/>
      <c r="D23" s="2"/>
      <c r="E23" s="2"/>
      <c r="F23" s="2"/>
      <c r="G23" s="2"/>
    </row>
    <row r="24" spans="1:23" ht="13.5" x14ac:dyDescent="0.35">
      <c r="A24" s="2"/>
      <c r="B24" s="339"/>
      <c r="C24" s="2"/>
      <c r="D24" s="2"/>
      <c r="E24" s="2"/>
      <c r="F24" s="2"/>
      <c r="G24" s="2"/>
    </row>
    <row r="25" spans="1:23" ht="13.5" x14ac:dyDescent="0.35">
      <c r="A25" s="2"/>
      <c r="B25" s="339"/>
      <c r="C25" s="2"/>
      <c r="D25" s="2"/>
      <c r="E25" s="2"/>
      <c r="F25" s="2"/>
      <c r="G25" s="2"/>
    </row>
    <row r="26" spans="1:23" ht="13.5" x14ac:dyDescent="0.35">
      <c r="B26" s="339"/>
    </row>
    <row r="27" spans="1:23" x14ac:dyDescent="0.35">
      <c r="B27" s="4"/>
    </row>
    <row r="28" spans="1:23" x14ac:dyDescent="0.35">
      <c r="B28" s="4"/>
    </row>
    <row r="29" spans="1:23" x14ac:dyDescent="0.35">
      <c r="B29" s="4"/>
    </row>
    <row r="30" spans="1:23" x14ac:dyDescent="0.35">
      <c r="B30" s="4"/>
    </row>
    <row r="31" spans="1:23" x14ac:dyDescent="0.35">
      <c r="B31" s="4"/>
    </row>
    <row r="32" spans="1:23" x14ac:dyDescent="0.35">
      <c r="B32" s="4"/>
    </row>
    <row r="33" spans="2:2" x14ac:dyDescent="0.35">
      <c r="B33" s="4"/>
    </row>
    <row r="34" spans="2:2" x14ac:dyDescent="0.35">
      <c r="B34" s="4"/>
    </row>
    <row r="35" spans="2:2" x14ac:dyDescent="0.35">
      <c r="B35" s="4"/>
    </row>
    <row r="36" spans="2:2" x14ac:dyDescent="0.35">
      <c r="B36" s="4"/>
    </row>
    <row r="37" spans="2:2" x14ac:dyDescent="0.35">
      <c r="B37" s="4"/>
    </row>
    <row r="38" spans="2:2" x14ac:dyDescent="0.35">
      <c r="B38" s="4"/>
    </row>
    <row r="39" spans="2:2" x14ac:dyDescent="0.35">
      <c r="B39" s="4"/>
    </row>
    <row r="40" spans="2:2" x14ac:dyDescent="0.35">
      <c r="B40" s="4"/>
    </row>
  </sheetData>
  <mergeCells count="12">
    <mergeCell ref="T3:U3"/>
    <mergeCell ref="R3:S3"/>
    <mergeCell ref="B2:S2"/>
    <mergeCell ref="P3:Q3"/>
    <mergeCell ref="A3:A4"/>
    <mergeCell ref="B3:C3"/>
    <mergeCell ref="D3:E3"/>
    <mergeCell ref="F3:G3"/>
    <mergeCell ref="N3:O3"/>
    <mergeCell ref="L3:M3"/>
    <mergeCell ref="J3:K3"/>
    <mergeCell ref="H3:I3"/>
  </mergeCells>
  <pageMargins left="0.31496062992125984" right="0.31496062992125984" top="0.94488188976377963" bottom="0.74803149606299213" header="0.31496062992125984" footer="0.31496062992125984"/>
  <pageSetup paperSize="9" scale="40" orientation="landscape" r:id="rId1"/>
  <headerFooter>
    <oddHeader>&amp;COSSERVATORIO ASSEGNO UNICO UNIVERSALE</oddHeader>
    <oddFooter>&amp;CINPS - COORDINAMENTO GENERALE STATISTICO ATTUARIALE</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2DE190-15D5-476C-9899-6EF3FACBA269}">
  <sheetPr>
    <pageSetUpPr fitToPage="1"/>
  </sheetPr>
  <dimension ref="A1:S40"/>
  <sheetViews>
    <sheetView showGridLines="0" view="pageBreakPreview" zoomScale="69" zoomScaleNormal="59" zoomScaleSheetLayoutView="69" workbookViewId="0">
      <selection activeCell="A27" sqref="A27:K27"/>
    </sheetView>
  </sheetViews>
  <sheetFormatPr defaultColWidth="13.26953125" defaultRowHeight="10" x14ac:dyDescent="0.35"/>
  <cols>
    <col min="1" max="1" width="37.453125" style="1" customWidth="1"/>
    <col min="2" max="2" width="18.1796875" style="1" customWidth="1"/>
    <col min="3" max="3" width="16.81640625" style="1" customWidth="1"/>
    <col min="4" max="4" width="18.1796875" style="1" customWidth="1"/>
    <col min="5" max="5" width="16.54296875" style="1" customWidth="1"/>
    <col min="6" max="6" width="18.1796875" style="1" customWidth="1"/>
    <col min="7" max="7" width="16.453125" style="1" customWidth="1"/>
    <col min="8" max="8" width="18.1796875" style="1" customWidth="1"/>
    <col min="9" max="9" width="16.54296875" style="1" customWidth="1"/>
    <col min="10" max="10" width="18.1796875" style="1" customWidth="1"/>
    <col min="11" max="11" width="16.453125" style="1" customWidth="1"/>
    <col min="12" max="12" width="17.81640625" style="1" customWidth="1"/>
    <col min="13" max="13" width="15.54296875" style="1" customWidth="1"/>
    <col min="14" max="14" width="16.453125" style="1" bestFit="1" customWidth="1"/>
    <col min="15" max="15" width="13.26953125" style="1"/>
    <col min="16" max="16" width="16.453125" style="1" bestFit="1" customWidth="1"/>
    <col min="17" max="17" width="13.26953125" style="1"/>
    <col min="18" max="18" width="15.54296875" style="1" bestFit="1" customWidth="1"/>
    <col min="19" max="16384" width="13.26953125" style="1"/>
  </cols>
  <sheetData>
    <row r="1" spans="1:19" ht="69.650000000000006" customHeight="1" thickBot="1" x14ac:dyDescent="0.4">
      <c r="A1" s="86" t="s">
        <v>137</v>
      </c>
      <c r="B1" s="86"/>
      <c r="C1" s="86"/>
      <c r="D1" s="86"/>
      <c r="E1" s="86"/>
      <c r="F1" s="86"/>
      <c r="G1" s="86"/>
      <c r="H1" s="86"/>
      <c r="I1" s="86"/>
      <c r="J1" s="86"/>
      <c r="K1" s="86"/>
      <c r="L1" s="86"/>
      <c r="M1" s="86"/>
      <c r="N1" s="49"/>
      <c r="O1" s="49"/>
      <c r="P1" s="49"/>
      <c r="Q1" s="49"/>
      <c r="R1" s="49"/>
      <c r="S1" s="49"/>
    </row>
    <row r="2" spans="1:19" ht="49" customHeight="1" thickTop="1" x14ac:dyDescent="0.35">
      <c r="A2" s="37"/>
      <c r="B2" s="401" t="s">
        <v>36</v>
      </c>
      <c r="C2" s="401"/>
      <c r="D2" s="401"/>
      <c r="E2" s="401"/>
      <c r="F2" s="401"/>
      <c r="G2" s="401"/>
      <c r="H2" s="401"/>
      <c r="I2" s="401"/>
      <c r="J2" s="401"/>
      <c r="K2" s="401"/>
      <c r="L2" s="401"/>
      <c r="M2" s="401"/>
      <c r="N2" s="401"/>
      <c r="O2" s="401"/>
      <c r="P2" s="401"/>
      <c r="Q2" s="401"/>
      <c r="R2" s="401"/>
      <c r="S2" s="401"/>
    </row>
    <row r="3" spans="1:19" ht="33" customHeight="1" x14ac:dyDescent="0.35">
      <c r="A3" s="399" t="s">
        <v>30</v>
      </c>
      <c r="B3" s="396" t="s">
        <v>131</v>
      </c>
      <c r="C3" s="397"/>
      <c r="D3" s="396" t="s">
        <v>195</v>
      </c>
      <c r="E3" s="397"/>
      <c r="F3" s="396" t="s">
        <v>204</v>
      </c>
      <c r="G3" s="397"/>
      <c r="H3" s="396" t="s">
        <v>210</v>
      </c>
      <c r="I3" s="397"/>
      <c r="J3" s="396" t="s">
        <v>214</v>
      </c>
      <c r="K3" s="397"/>
      <c r="L3" s="396" t="s">
        <v>217</v>
      </c>
      <c r="M3" s="397"/>
      <c r="N3" s="396" t="s">
        <v>221</v>
      </c>
      <c r="O3" s="397"/>
      <c r="P3" s="396" t="s">
        <v>224</v>
      </c>
      <c r="Q3" s="397"/>
      <c r="R3" s="396" t="s">
        <v>238</v>
      </c>
      <c r="S3" s="397"/>
    </row>
    <row r="4" spans="1:19" ht="91" customHeight="1" thickBot="1" x14ac:dyDescent="0.4">
      <c r="A4" s="400"/>
      <c r="B4" s="124" t="s">
        <v>93</v>
      </c>
      <c r="C4" s="124" t="s">
        <v>97</v>
      </c>
      <c r="D4" s="124" t="s">
        <v>93</v>
      </c>
      <c r="E4" s="124" t="s">
        <v>97</v>
      </c>
      <c r="F4" s="124" t="s">
        <v>93</v>
      </c>
      <c r="G4" s="124" t="s">
        <v>97</v>
      </c>
      <c r="H4" s="124" t="s">
        <v>93</v>
      </c>
      <c r="I4" s="124" t="s">
        <v>97</v>
      </c>
      <c r="J4" s="124" t="s">
        <v>93</v>
      </c>
      <c r="K4" s="124" t="s">
        <v>97</v>
      </c>
      <c r="L4" s="124" t="s">
        <v>93</v>
      </c>
      <c r="M4" s="124" t="s">
        <v>97</v>
      </c>
      <c r="N4" s="124" t="s">
        <v>93</v>
      </c>
      <c r="O4" s="124" t="s">
        <v>97</v>
      </c>
      <c r="P4" s="124" t="s">
        <v>93</v>
      </c>
      <c r="Q4" s="124" t="s">
        <v>97</v>
      </c>
      <c r="R4" s="124" t="s">
        <v>93</v>
      </c>
      <c r="S4" s="124" t="s">
        <v>97</v>
      </c>
    </row>
    <row r="5" spans="1:19" ht="27.65" customHeight="1" thickTop="1" x14ac:dyDescent="0.35">
      <c r="A5" s="58" t="s">
        <v>147</v>
      </c>
      <c r="B5" s="58">
        <v>4426620</v>
      </c>
      <c r="C5" s="58">
        <v>216</v>
      </c>
      <c r="D5" s="58">
        <v>4342149</v>
      </c>
      <c r="E5" s="58">
        <v>215</v>
      </c>
      <c r="F5" s="58">
        <v>4147825</v>
      </c>
      <c r="G5" s="58">
        <v>214</v>
      </c>
      <c r="H5" s="58">
        <v>4189447</v>
      </c>
      <c r="I5" s="58">
        <v>215</v>
      </c>
      <c r="J5" s="58">
        <v>4189416</v>
      </c>
      <c r="K5" s="58">
        <v>215</v>
      </c>
      <c r="L5" s="58">
        <v>4183386</v>
      </c>
      <c r="M5" s="58">
        <v>215</v>
      </c>
      <c r="N5" s="58">
        <v>4169498</v>
      </c>
      <c r="O5" s="58">
        <v>215</v>
      </c>
      <c r="P5" s="58">
        <v>4171559</v>
      </c>
      <c r="Q5" s="58">
        <v>215</v>
      </c>
      <c r="R5" s="58">
        <v>4146998</v>
      </c>
      <c r="S5" s="58">
        <v>214</v>
      </c>
    </row>
    <row r="6" spans="1:19" ht="27.65" customHeight="1" x14ac:dyDescent="0.35">
      <c r="A6" s="114" t="s">
        <v>148</v>
      </c>
      <c r="B6" s="115">
        <v>1171218</v>
      </c>
      <c r="C6" s="115">
        <v>217</v>
      </c>
      <c r="D6" s="115">
        <v>1007879</v>
      </c>
      <c r="E6" s="115">
        <v>216</v>
      </c>
      <c r="F6" s="115">
        <v>914904</v>
      </c>
      <c r="G6" s="115">
        <v>214</v>
      </c>
      <c r="H6" s="115">
        <v>937562</v>
      </c>
      <c r="I6" s="115">
        <v>215</v>
      </c>
      <c r="J6" s="115">
        <v>938523</v>
      </c>
      <c r="K6" s="115">
        <v>215</v>
      </c>
      <c r="L6" s="115">
        <v>936317</v>
      </c>
      <c r="M6" s="115">
        <v>215</v>
      </c>
      <c r="N6" s="115">
        <v>927234</v>
      </c>
      <c r="O6" s="115">
        <v>215</v>
      </c>
      <c r="P6" s="115">
        <v>928132</v>
      </c>
      <c r="Q6" s="115">
        <v>215</v>
      </c>
      <c r="R6" s="115">
        <v>907163</v>
      </c>
      <c r="S6" s="115">
        <v>216</v>
      </c>
    </row>
    <row r="7" spans="1:19" ht="27.65" customHeight="1" x14ac:dyDescent="0.35">
      <c r="A7" s="114" t="s">
        <v>149</v>
      </c>
      <c r="B7" s="115">
        <v>1883460</v>
      </c>
      <c r="C7" s="115">
        <v>217</v>
      </c>
      <c r="D7" s="115">
        <v>1911629</v>
      </c>
      <c r="E7" s="115">
        <v>217</v>
      </c>
      <c r="F7" s="115">
        <v>1832616</v>
      </c>
      <c r="G7" s="115">
        <v>216</v>
      </c>
      <c r="H7" s="115">
        <v>1846541</v>
      </c>
      <c r="I7" s="115">
        <v>216</v>
      </c>
      <c r="J7" s="115">
        <v>1845423</v>
      </c>
      <c r="K7" s="115">
        <v>217</v>
      </c>
      <c r="L7" s="115">
        <v>1842827</v>
      </c>
      <c r="M7" s="115">
        <v>217</v>
      </c>
      <c r="N7" s="115">
        <v>1839776</v>
      </c>
      <c r="O7" s="115">
        <v>217</v>
      </c>
      <c r="P7" s="115">
        <v>1837031</v>
      </c>
      <c r="Q7" s="115">
        <v>216</v>
      </c>
      <c r="R7" s="115">
        <v>1833868</v>
      </c>
      <c r="S7" s="115">
        <v>216</v>
      </c>
    </row>
    <row r="8" spans="1:19" ht="27.65" customHeight="1" x14ac:dyDescent="0.35">
      <c r="A8" s="114" t="s">
        <v>150</v>
      </c>
      <c r="B8" s="115">
        <v>1371942</v>
      </c>
      <c r="C8" s="115">
        <v>213</v>
      </c>
      <c r="D8" s="115">
        <v>1422641</v>
      </c>
      <c r="E8" s="115">
        <v>213</v>
      </c>
      <c r="F8" s="115">
        <v>1400305</v>
      </c>
      <c r="G8" s="115">
        <v>212</v>
      </c>
      <c r="H8" s="115">
        <v>1405344</v>
      </c>
      <c r="I8" s="115">
        <v>212</v>
      </c>
      <c r="J8" s="115">
        <v>1405470</v>
      </c>
      <c r="K8" s="115">
        <v>213</v>
      </c>
      <c r="L8" s="115">
        <v>1404242</v>
      </c>
      <c r="M8" s="115">
        <v>212</v>
      </c>
      <c r="N8" s="115">
        <v>1402488</v>
      </c>
      <c r="O8" s="115">
        <v>212</v>
      </c>
      <c r="P8" s="115">
        <v>1406396</v>
      </c>
      <c r="Q8" s="115">
        <v>212</v>
      </c>
      <c r="R8" s="115">
        <v>1405967</v>
      </c>
      <c r="S8" s="115">
        <v>211</v>
      </c>
    </row>
    <row r="9" spans="1:19" ht="27.65" customHeight="1" x14ac:dyDescent="0.35">
      <c r="A9" s="58" t="s">
        <v>151</v>
      </c>
      <c r="B9" s="58">
        <v>993068</v>
      </c>
      <c r="C9" s="58">
        <v>197</v>
      </c>
      <c r="D9" s="58">
        <v>1025631</v>
      </c>
      <c r="E9" s="58">
        <v>197</v>
      </c>
      <c r="F9" s="58">
        <v>1015238</v>
      </c>
      <c r="G9" s="58">
        <v>198</v>
      </c>
      <c r="H9" s="58">
        <v>1018273</v>
      </c>
      <c r="I9" s="58">
        <v>198</v>
      </c>
      <c r="J9" s="58">
        <v>1018088</v>
      </c>
      <c r="K9" s="58">
        <v>198</v>
      </c>
      <c r="L9" s="58">
        <v>1016695</v>
      </c>
      <c r="M9" s="58">
        <v>198</v>
      </c>
      <c r="N9" s="58">
        <v>1015471</v>
      </c>
      <c r="O9" s="58">
        <v>197</v>
      </c>
      <c r="P9" s="58">
        <v>1020011</v>
      </c>
      <c r="Q9" s="58">
        <v>197</v>
      </c>
      <c r="R9" s="58">
        <v>1020773</v>
      </c>
      <c r="S9" s="58">
        <v>196</v>
      </c>
    </row>
    <row r="10" spans="1:19" ht="27.65" customHeight="1" x14ac:dyDescent="0.35">
      <c r="A10" s="58" t="s">
        <v>152</v>
      </c>
      <c r="B10" s="58">
        <v>659999</v>
      </c>
      <c r="C10" s="58">
        <v>165</v>
      </c>
      <c r="D10" s="58">
        <v>687118</v>
      </c>
      <c r="E10" s="58">
        <v>165</v>
      </c>
      <c r="F10" s="58">
        <v>685404</v>
      </c>
      <c r="G10" s="58">
        <v>166</v>
      </c>
      <c r="H10" s="58">
        <v>687135</v>
      </c>
      <c r="I10" s="58">
        <v>166</v>
      </c>
      <c r="J10" s="58">
        <v>686663</v>
      </c>
      <c r="K10" s="58">
        <v>166</v>
      </c>
      <c r="L10" s="58">
        <v>685621</v>
      </c>
      <c r="M10" s="58">
        <v>166</v>
      </c>
      <c r="N10" s="58">
        <v>684656</v>
      </c>
      <c r="O10" s="58">
        <v>166</v>
      </c>
      <c r="P10" s="58">
        <v>689075</v>
      </c>
      <c r="Q10" s="58">
        <v>165</v>
      </c>
      <c r="R10" s="58">
        <v>690374</v>
      </c>
      <c r="S10" s="58">
        <v>165</v>
      </c>
    </row>
    <row r="11" spans="1:19" ht="27.65" customHeight="1" x14ac:dyDescent="0.35">
      <c r="A11" s="167" t="s">
        <v>153</v>
      </c>
      <c r="B11" s="58">
        <v>417267</v>
      </c>
      <c r="C11" s="58">
        <v>131</v>
      </c>
      <c r="D11" s="58">
        <v>437762</v>
      </c>
      <c r="E11" s="58">
        <v>131</v>
      </c>
      <c r="F11" s="58">
        <v>433348</v>
      </c>
      <c r="G11" s="58">
        <v>133</v>
      </c>
      <c r="H11" s="58">
        <v>435400</v>
      </c>
      <c r="I11" s="58">
        <v>133</v>
      </c>
      <c r="J11" s="58">
        <v>434967</v>
      </c>
      <c r="K11" s="58">
        <v>133</v>
      </c>
      <c r="L11" s="58">
        <v>434218</v>
      </c>
      <c r="M11" s="58">
        <v>133</v>
      </c>
      <c r="N11" s="58">
        <v>433733</v>
      </c>
      <c r="O11" s="58">
        <v>133</v>
      </c>
      <c r="P11" s="58">
        <v>437480</v>
      </c>
      <c r="Q11" s="58">
        <v>132</v>
      </c>
      <c r="R11" s="58">
        <v>439022</v>
      </c>
      <c r="S11" s="58">
        <v>132</v>
      </c>
    </row>
    <row r="12" spans="1:19" ht="27.65" customHeight="1" x14ac:dyDescent="0.35">
      <c r="A12" s="58" t="s">
        <v>154</v>
      </c>
      <c r="B12" s="58">
        <v>257394</v>
      </c>
      <c r="C12" s="58">
        <v>99</v>
      </c>
      <c r="D12" s="58">
        <v>272666</v>
      </c>
      <c r="E12" s="58">
        <v>100</v>
      </c>
      <c r="F12" s="58">
        <v>235499</v>
      </c>
      <c r="G12" s="58">
        <v>104</v>
      </c>
      <c r="H12" s="58">
        <v>255984</v>
      </c>
      <c r="I12" s="58">
        <v>103</v>
      </c>
      <c r="J12" s="58">
        <v>260137</v>
      </c>
      <c r="K12" s="58">
        <v>102</v>
      </c>
      <c r="L12" s="58">
        <v>263808</v>
      </c>
      <c r="M12" s="58">
        <v>102</v>
      </c>
      <c r="N12" s="58">
        <v>264772</v>
      </c>
      <c r="O12" s="58">
        <v>102</v>
      </c>
      <c r="P12" s="58">
        <v>270222</v>
      </c>
      <c r="Q12" s="58">
        <v>101</v>
      </c>
      <c r="R12" s="58">
        <v>271771</v>
      </c>
      <c r="S12" s="58">
        <v>101</v>
      </c>
    </row>
    <row r="13" spans="1:19" ht="27.65" customHeight="1" x14ac:dyDescent="0.35">
      <c r="A13" s="58" t="s">
        <v>155</v>
      </c>
      <c r="B13" s="58">
        <v>155600</v>
      </c>
      <c r="C13" s="58">
        <v>69</v>
      </c>
      <c r="D13" s="58">
        <v>170120</v>
      </c>
      <c r="E13" s="58">
        <v>69</v>
      </c>
      <c r="F13" s="58">
        <v>127979</v>
      </c>
      <c r="G13" s="58">
        <v>73</v>
      </c>
      <c r="H13" s="58">
        <v>142060</v>
      </c>
      <c r="I13" s="58">
        <v>72</v>
      </c>
      <c r="J13" s="58">
        <v>144863</v>
      </c>
      <c r="K13" s="58">
        <v>72</v>
      </c>
      <c r="L13" s="58">
        <v>147298</v>
      </c>
      <c r="M13" s="58">
        <v>71</v>
      </c>
      <c r="N13" s="58">
        <v>147663</v>
      </c>
      <c r="O13" s="58">
        <v>71</v>
      </c>
      <c r="P13" s="58">
        <v>152278</v>
      </c>
      <c r="Q13" s="58">
        <v>71</v>
      </c>
      <c r="R13" s="58">
        <v>153863</v>
      </c>
      <c r="S13" s="58">
        <v>70</v>
      </c>
    </row>
    <row r="14" spans="1:19" ht="27.65" customHeight="1" x14ac:dyDescent="0.35">
      <c r="A14" s="58" t="s">
        <v>156</v>
      </c>
      <c r="B14" s="58">
        <v>268268</v>
      </c>
      <c r="C14" s="58">
        <v>51</v>
      </c>
      <c r="D14" s="58">
        <v>288875</v>
      </c>
      <c r="E14" s="58">
        <v>52</v>
      </c>
      <c r="F14" s="58">
        <v>128609</v>
      </c>
      <c r="G14" s="58">
        <v>54</v>
      </c>
      <c r="H14" s="58">
        <v>175257</v>
      </c>
      <c r="I14" s="58">
        <v>54</v>
      </c>
      <c r="J14" s="58">
        <v>185405</v>
      </c>
      <c r="K14" s="58">
        <v>54</v>
      </c>
      <c r="L14" s="58">
        <v>195183</v>
      </c>
      <c r="M14" s="58">
        <v>54</v>
      </c>
      <c r="N14" s="58">
        <v>197958</v>
      </c>
      <c r="O14" s="58">
        <v>54</v>
      </c>
      <c r="P14" s="58">
        <v>213539</v>
      </c>
      <c r="Q14" s="58">
        <v>53</v>
      </c>
      <c r="R14" s="58">
        <v>220033</v>
      </c>
      <c r="S14" s="58">
        <v>53</v>
      </c>
    </row>
    <row r="15" spans="1:19" ht="27.65" customHeight="1" x14ac:dyDescent="0.35">
      <c r="A15" s="116" t="s">
        <v>32</v>
      </c>
      <c r="B15" s="58">
        <v>1568631</v>
      </c>
      <c r="C15" s="58">
        <v>55</v>
      </c>
      <c r="D15" s="58">
        <v>1538152</v>
      </c>
      <c r="E15" s="58">
        <v>55</v>
      </c>
      <c r="F15" s="58">
        <v>2226716</v>
      </c>
      <c r="G15" s="58">
        <v>59</v>
      </c>
      <c r="H15" s="58">
        <v>2084750</v>
      </c>
      <c r="I15" s="58">
        <v>55</v>
      </c>
      <c r="J15" s="58">
        <v>2048648</v>
      </c>
      <c r="K15" s="58">
        <v>54</v>
      </c>
      <c r="L15" s="58">
        <v>2013661</v>
      </c>
      <c r="M15" s="58">
        <v>54</v>
      </c>
      <c r="N15" s="58">
        <v>1994797</v>
      </c>
      <c r="O15" s="58">
        <v>54</v>
      </c>
      <c r="P15" s="58">
        <v>1922181</v>
      </c>
      <c r="Q15" s="58">
        <v>54</v>
      </c>
      <c r="R15" s="58">
        <v>1878896</v>
      </c>
      <c r="S15" s="58">
        <v>54</v>
      </c>
    </row>
    <row r="16" spans="1:19" ht="27.65" customHeight="1" thickBot="1" x14ac:dyDescent="0.4">
      <c r="A16" s="113" t="s">
        <v>54</v>
      </c>
      <c r="B16" s="113">
        <v>8746847</v>
      </c>
      <c r="C16" s="113">
        <v>166</v>
      </c>
      <c r="D16" s="113">
        <v>8762473</v>
      </c>
      <c r="E16" s="113">
        <v>165</v>
      </c>
      <c r="F16" s="113">
        <v>9000618</v>
      </c>
      <c r="G16" s="113">
        <v>159</v>
      </c>
      <c r="H16" s="113">
        <v>8988306</v>
      </c>
      <c r="I16" s="113">
        <v>159</v>
      </c>
      <c r="J16" s="113">
        <v>8968187</v>
      </c>
      <c r="K16" s="113">
        <v>160</v>
      </c>
      <c r="L16" s="113">
        <v>8939870</v>
      </c>
      <c r="M16" s="113">
        <v>160</v>
      </c>
      <c r="N16" s="113">
        <v>8908548</v>
      </c>
      <c r="O16" s="113">
        <v>160</v>
      </c>
      <c r="P16" s="113">
        <v>8876345</v>
      </c>
      <c r="Q16" s="113">
        <v>160</v>
      </c>
      <c r="R16" s="113">
        <v>8821730</v>
      </c>
      <c r="S16" s="113">
        <v>160</v>
      </c>
    </row>
    <row r="17" spans="1:5" ht="21.75" customHeight="1" thickTop="1" x14ac:dyDescent="0.35">
      <c r="A17" s="2"/>
      <c r="B17" s="2"/>
      <c r="C17" s="2"/>
      <c r="E17" s="156"/>
    </row>
    <row r="18" spans="1:5" ht="21.75" customHeight="1" x14ac:dyDescent="0.35">
      <c r="A18" s="72" t="str">
        <f>+INDICE!B10</f>
        <v xml:space="preserve"> Lettura dati 24 ottobre 2023</v>
      </c>
      <c r="B18" s="2"/>
      <c r="C18" s="2"/>
    </row>
    <row r="19" spans="1:5" ht="13.5" x14ac:dyDescent="0.35">
      <c r="A19" s="2"/>
      <c r="B19" s="2"/>
      <c r="C19" s="2"/>
    </row>
    <row r="20" spans="1:5" ht="13.5" x14ac:dyDescent="0.35">
      <c r="A20" s="2"/>
      <c r="B20" s="2"/>
      <c r="C20" s="2"/>
    </row>
    <row r="21" spans="1:5" ht="13.5" x14ac:dyDescent="0.35">
      <c r="A21" s="2"/>
      <c r="B21" s="2"/>
      <c r="C21" s="2"/>
    </row>
    <row r="22" spans="1:5" ht="13.5" x14ac:dyDescent="0.35">
      <c r="A22" s="2"/>
      <c r="B22" s="2"/>
      <c r="C22" s="2"/>
    </row>
    <row r="23" spans="1:5" ht="13.5" x14ac:dyDescent="0.35">
      <c r="A23" s="2"/>
      <c r="B23" s="2"/>
      <c r="C23" s="2"/>
    </row>
    <row r="24" spans="1:5" ht="13.5" x14ac:dyDescent="0.35">
      <c r="A24" s="2"/>
      <c r="B24" s="2"/>
      <c r="C24" s="2"/>
    </row>
    <row r="25" spans="1:5" ht="13.5" x14ac:dyDescent="0.35">
      <c r="A25" s="2"/>
      <c r="B25" s="2"/>
      <c r="C25" s="2"/>
    </row>
    <row r="26" spans="1:5" x14ac:dyDescent="0.35">
      <c r="B26" s="4"/>
    </row>
    <row r="27" spans="1:5" x14ac:dyDescent="0.35">
      <c r="B27" s="4"/>
    </row>
    <row r="28" spans="1:5" x14ac:dyDescent="0.35">
      <c r="B28" s="4"/>
    </row>
    <row r="29" spans="1:5" x14ac:dyDescent="0.35">
      <c r="B29" s="4"/>
    </row>
    <row r="30" spans="1:5" x14ac:dyDescent="0.35">
      <c r="B30" s="4"/>
    </row>
    <row r="31" spans="1:5" x14ac:dyDescent="0.35">
      <c r="B31" s="4"/>
    </row>
    <row r="32" spans="1:5" x14ac:dyDescent="0.35">
      <c r="B32" s="4"/>
    </row>
    <row r="33" spans="2:2" x14ac:dyDescent="0.35">
      <c r="B33" s="4"/>
    </row>
    <row r="34" spans="2:2" x14ac:dyDescent="0.35">
      <c r="B34" s="4"/>
    </row>
    <row r="35" spans="2:2" x14ac:dyDescent="0.35">
      <c r="B35" s="4"/>
    </row>
    <row r="36" spans="2:2" x14ac:dyDescent="0.35">
      <c r="B36" s="4"/>
    </row>
    <row r="37" spans="2:2" x14ac:dyDescent="0.35">
      <c r="B37" s="4"/>
    </row>
    <row r="38" spans="2:2" x14ac:dyDescent="0.35">
      <c r="B38" s="4"/>
    </row>
    <row r="39" spans="2:2" x14ac:dyDescent="0.35">
      <c r="B39" s="4"/>
    </row>
    <row r="40" spans="2:2" x14ac:dyDescent="0.35">
      <c r="B40" s="4"/>
    </row>
  </sheetData>
  <mergeCells count="11">
    <mergeCell ref="R3:S3"/>
    <mergeCell ref="B2:S2"/>
    <mergeCell ref="A3:A4"/>
    <mergeCell ref="B3:C3"/>
    <mergeCell ref="D3:E3"/>
    <mergeCell ref="L3:M3"/>
    <mergeCell ref="P3:Q3"/>
    <mergeCell ref="J3:K3"/>
    <mergeCell ref="H3:I3"/>
    <mergeCell ref="F3:G3"/>
    <mergeCell ref="N3:O3"/>
  </mergeCells>
  <pageMargins left="0.31496062992125984" right="0.31496062992125984" top="0.94488188976377963" bottom="0.74803149606299213" header="0.31496062992125984" footer="0.31496062992125984"/>
  <pageSetup paperSize="9" scale="39" orientation="landscape" r:id="rId1"/>
  <headerFooter>
    <oddHeader>&amp;COSSERVATORIO ASSEGNO UNICO UNIVERSALE</oddHeader>
    <oddFooter>&amp;CINPS - COORDINAMENTO GENERALE STATISTICO ATTUARIALE</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EF6A2F-AE20-4AAB-8C6D-0D186C27FBE9}">
  <sheetPr>
    <pageSetUpPr fitToPage="1"/>
  </sheetPr>
  <dimension ref="A1:U40"/>
  <sheetViews>
    <sheetView showGridLines="0" view="pageBreakPreview" topLeftCell="D1" zoomScale="62" zoomScaleNormal="51" zoomScaleSheetLayoutView="62" workbookViewId="0">
      <selection activeCell="A27" sqref="A27:K27"/>
    </sheetView>
  </sheetViews>
  <sheetFormatPr defaultColWidth="13.26953125" defaultRowHeight="10" x14ac:dyDescent="0.35"/>
  <cols>
    <col min="1" max="1" width="28.1796875" style="1" customWidth="1"/>
    <col min="2" max="2" width="14.26953125" style="1" bestFit="1" customWidth="1"/>
    <col min="3" max="3" width="14.7265625" style="1" customWidth="1"/>
    <col min="4" max="4" width="14.453125" style="1" customWidth="1"/>
    <col min="5" max="5" width="14.54296875" style="1" customWidth="1"/>
    <col min="6" max="6" width="14.453125" style="1" customWidth="1"/>
    <col min="7" max="7" width="14.81640625" style="1" customWidth="1"/>
    <col min="8" max="8" width="15.54296875" style="1" customWidth="1"/>
    <col min="9" max="9" width="13.54296875" style="1" customWidth="1"/>
    <col min="10" max="10" width="15.54296875" style="1" customWidth="1"/>
    <col min="11" max="11" width="14.81640625" style="1" customWidth="1"/>
    <col min="12" max="12" width="15.1796875" style="1" customWidth="1"/>
    <col min="13" max="13" width="14.81640625" style="1" customWidth="1"/>
    <col min="14" max="14" width="15.453125" style="1" customWidth="1"/>
    <col min="15" max="15" width="14.453125" style="1" customWidth="1"/>
    <col min="16" max="16" width="15.453125" style="1" customWidth="1"/>
    <col min="17" max="17" width="14.453125" style="1" customWidth="1"/>
    <col min="18" max="18" width="16.453125" style="1" customWidth="1"/>
    <col min="19" max="19" width="16.54296875" style="1" customWidth="1"/>
    <col min="20" max="21" width="15.54296875" style="1" customWidth="1"/>
    <col min="22" max="16384" width="13.26953125" style="1"/>
  </cols>
  <sheetData>
    <row r="1" spans="1:21" ht="69.650000000000006" customHeight="1" thickBot="1" x14ac:dyDescent="0.4">
      <c r="A1" s="75" t="s">
        <v>138</v>
      </c>
      <c r="B1" s="33"/>
      <c r="C1" s="33"/>
      <c r="D1" s="33"/>
      <c r="E1" s="33"/>
      <c r="F1" s="33"/>
      <c r="G1" s="33"/>
      <c r="H1" s="33"/>
      <c r="I1" s="33"/>
      <c r="J1" s="33"/>
      <c r="K1" s="33"/>
      <c r="L1" s="33"/>
      <c r="M1" s="33"/>
      <c r="N1" s="49"/>
      <c r="O1" s="49"/>
      <c r="P1" s="49"/>
      <c r="Q1" s="49"/>
      <c r="R1" s="49"/>
      <c r="S1" s="49"/>
      <c r="T1" s="49"/>
      <c r="U1" s="49"/>
    </row>
    <row r="2" spans="1:21" ht="60" customHeight="1" thickTop="1" x14ac:dyDescent="0.35">
      <c r="A2" s="123"/>
      <c r="B2" s="398" t="s">
        <v>36</v>
      </c>
      <c r="C2" s="398"/>
      <c r="D2" s="398"/>
      <c r="E2" s="398"/>
      <c r="F2" s="398"/>
      <c r="G2" s="398"/>
      <c r="H2" s="398"/>
      <c r="I2" s="398"/>
      <c r="J2" s="398"/>
      <c r="K2" s="398"/>
      <c r="L2" s="398"/>
      <c r="M2" s="398"/>
      <c r="N2" s="398"/>
      <c r="O2" s="398"/>
      <c r="P2" s="398"/>
      <c r="Q2" s="398"/>
      <c r="R2" s="398"/>
      <c r="S2" s="398"/>
      <c r="T2" s="265"/>
      <c r="U2" s="265"/>
    </row>
    <row r="3" spans="1:21" ht="33" customHeight="1" x14ac:dyDescent="0.35">
      <c r="A3" s="399" t="s">
        <v>30</v>
      </c>
      <c r="B3" s="396" t="s">
        <v>3</v>
      </c>
      <c r="C3" s="397"/>
      <c r="D3" s="396" t="s">
        <v>22</v>
      </c>
      <c r="E3" s="397"/>
      <c r="F3" s="396" t="s">
        <v>23</v>
      </c>
      <c r="G3" s="397"/>
      <c r="H3" s="396" t="s">
        <v>70</v>
      </c>
      <c r="I3" s="397"/>
      <c r="J3" s="396" t="s">
        <v>86</v>
      </c>
      <c r="K3" s="397"/>
      <c r="L3" s="396" t="s">
        <v>88</v>
      </c>
      <c r="M3" s="397"/>
      <c r="N3" s="396" t="s">
        <v>116</v>
      </c>
      <c r="O3" s="397"/>
      <c r="P3" s="396" t="s">
        <v>119</v>
      </c>
      <c r="Q3" s="397"/>
      <c r="R3" s="396" t="s">
        <v>120</v>
      </c>
      <c r="S3" s="397"/>
      <c r="T3" s="396" t="s">
        <v>123</v>
      </c>
      <c r="U3" s="397"/>
    </row>
    <row r="4" spans="1:21" ht="90.65" customHeight="1" thickBot="1" x14ac:dyDescent="0.4">
      <c r="A4" s="400"/>
      <c r="B4" s="124" t="s">
        <v>93</v>
      </c>
      <c r="C4" s="124" t="s">
        <v>97</v>
      </c>
      <c r="D4" s="124" t="s">
        <v>93</v>
      </c>
      <c r="E4" s="124" t="s">
        <v>97</v>
      </c>
      <c r="F4" s="124" t="s">
        <v>93</v>
      </c>
      <c r="G4" s="124" t="s">
        <v>97</v>
      </c>
      <c r="H4" s="124" t="s">
        <v>93</v>
      </c>
      <c r="I4" s="124" t="s">
        <v>97</v>
      </c>
      <c r="J4" s="124" t="s">
        <v>93</v>
      </c>
      <c r="K4" s="124" t="s">
        <v>97</v>
      </c>
      <c r="L4" s="124" t="s">
        <v>93</v>
      </c>
      <c r="M4" s="124" t="s">
        <v>97</v>
      </c>
      <c r="N4" s="124" t="s">
        <v>93</v>
      </c>
      <c r="O4" s="124" t="s">
        <v>97</v>
      </c>
      <c r="P4" s="124" t="s">
        <v>93</v>
      </c>
      <c r="Q4" s="124" t="s">
        <v>97</v>
      </c>
      <c r="R4" s="124" t="s">
        <v>93</v>
      </c>
      <c r="S4" s="124" t="s">
        <v>97</v>
      </c>
      <c r="T4" s="124" t="s">
        <v>93</v>
      </c>
      <c r="U4" s="124" t="s">
        <v>97</v>
      </c>
    </row>
    <row r="5" spans="1:21" ht="27.65" customHeight="1" thickTop="1" x14ac:dyDescent="0.35">
      <c r="A5" s="60" t="s">
        <v>53</v>
      </c>
      <c r="B5" s="58">
        <v>180349</v>
      </c>
      <c r="C5" s="58">
        <v>261</v>
      </c>
      <c r="D5" s="58">
        <v>180668</v>
      </c>
      <c r="E5" s="58">
        <v>262</v>
      </c>
      <c r="F5" s="58">
        <v>188891</v>
      </c>
      <c r="G5" s="58">
        <v>262</v>
      </c>
      <c r="H5" s="58">
        <v>189488</v>
      </c>
      <c r="I5" s="58">
        <v>262</v>
      </c>
      <c r="J5" s="58">
        <v>186865</v>
      </c>
      <c r="K5" s="58">
        <v>262</v>
      </c>
      <c r="L5" s="58">
        <v>189610</v>
      </c>
      <c r="M5" s="58">
        <v>262</v>
      </c>
      <c r="N5" s="58">
        <v>191111</v>
      </c>
      <c r="O5" s="58">
        <v>262</v>
      </c>
      <c r="P5" s="58">
        <v>193330</v>
      </c>
      <c r="Q5" s="58">
        <v>262</v>
      </c>
      <c r="R5" s="58">
        <v>195707</v>
      </c>
      <c r="S5" s="58">
        <v>262</v>
      </c>
      <c r="T5" s="58">
        <v>197449</v>
      </c>
      <c r="U5" s="58">
        <v>261</v>
      </c>
    </row>
    <row r="6" spans="1:21" ht="27.65" customHeight="1" x14ac:dyDescent="0.35">
      <c r="A6" s="121" t="s">
        <v>55</v>
      </c>
      <c r="B6" s="115">
        <v>48678</v>
      </c>
      <c r="C6" s="115">
        <v>256</v>
      </c>
      <c r="D6" s="115">
        <v>48686</v>
      </c>
      <c r="E6" s="115">
        <v>256</v>
      </c>
      <c r="F6" s="115">
        <v>55091</v>
      </c>
      <c r="G6" s="115">
        <v>258</v>
      </c>
      <c r="H6" s="115">
        <v>55012</v>
      </c>
      <c r="I6" s="115">
        <v>258</v>
      </c>
      <c r="J6" s="115">
        <v>51708</v>
      </c>
      <c r="K6" s="115">
        <v>258</v>
      </c>
      <c r="L6" s="115">
        <v>52841</v>
      </c>
      <c r="M6" s="115">
        <v>258</v>
      </c>
      <c r="N6" s="115">
        <v>52902</v>
      </c>
      <c r="O6" s="115">
        <v>258</v>
      </c>
      <c r="P6" s="115">
        <v>53255</v>
      </c>
      <c r="Q6" s="115">
        <v>258</v>
      </c>
      <c r="R6" s="115">
        <v>54183</v>
      </c>
      <c r="S6" s="115">
        <v>258</v>
      </c>
      <c r="T6" s="115">
        <v>55016</v>
      </c>
      <c r="U6" s="115">
        <v>258</v>
      </c>
    </row>
    <row r="7" spans="1:21" ht="27.65" customHeight="1" x14ac:dyDescent="0.35">
      <c r="A7" s="121" t="s">
        <v>41</v>
      </c>
      <c r="B7" s="115">
        <v>79160</v>
      </c>
      <c r="C7" s="115">
        <v>264</v>
      </c>
      <c r="D7" s="115">
        <v>79347</v>
      </c>
      <c r="E7" s="115">
        <v>264</v>
      </c>
      <c r="F7" s="115">
        <v>80540</v>
      </c>
      <c r="G7" s="115">
        <v>265</v>
      </c>
      <c r="H7" s="115">
        <v>80951</v>
      </c>
      <c r="I7" s="115">
        <v>265</v>
      </c>
      <c r="J7" s="115">
        <v>81302</v>
      </c>
      <c r="K7" s="115">
        <v>265</v>
      </c>
      <c r="L7" s="115">
        <v>82298</v>
      </c>
      <c r="M7" s="115">
        <v>264</v>
      </c>
      <c r="N7" s="115">
        <v>83182</v>
      </c>
      <c r="O7" s="115">
        <v>264</v>
      </c>
      <c r="P7" s="115">
        <v>84340</v>
      </c>
      <c r="Q7" s="115">
        <v>264</v>
      </c>
      <c r="R7" s="115">
        <v>85188</v>
      </c>
      <c r="S7" s="115">
        <v>264</v>
      </c>
      <c r="T7" s="115">
        <v>85693</v>
      </c>
      <c r="U7" s="115">
        <v>264</v>
      </c>
    </row>
    <row r="8" spans="1:21" ht="27.65" customHeight="1" x14ac:dyDescent="0.35">
      <c r="A8" s="121" t="s">
        <v>42</v>
      </c>
      <c r="B8" s="115">
        <v>52511</v>
      </c>
      <c r="C8" s="115">
        <v>262</v>
      </c>
      <c r="D8" s="115">
        <v>52635</v>
      </c>
      <c r="E8" s="115">
        <v>262</v>
      </c>
      <c r="F8" s="115">
        <v>53260</v>
      </c>
      <c r="G8" s="115">
        <v>262</v>
      </c>
      <c r="H8" s="115">
        <v>53525</v>
      </c>
      <c r="I8" s="115">
        <v>262</v>
      </c>
      <c r="J8" s="115">
        <v>53855</v>
      </c>
      <c r="K8" s="115">
        <v>262</v>
      </c>
      <c r="L8" s="115">
        <v>54471</v>
      </c>
      <c r="M8" s="115">
        <v>262</v>
      </c>
      <c r="N8" s="115">
        <v>55027</v>
      </c>
      <c r="O8" s="115">
        <v>262</v>
      </c>
      <c r="P8" s="115">
        <v>55735</v>
      </c>
      <c r="Q8" s="115">
        <v>262</v>
      </c>
      <c r="R8" s="115">
        <v>56336</v>
      </c>
      <c r="S8" s="115">
        <v>261</v>
      </c>
      <c r="T8" s="115">
        <v>56740</v>
      </c>
      <c r="U8" s="115">
        <v>261</v>
      </c>
    </row>
    <row r="9" spans="1:21" ht="27.65" customHeight="1" x14ac:dyDescent="0.35">
      <c r="A9" s="60" t="s">
        <v>43</v>
      </c>
      <c r="B9" s="58">
        <v>33714</v>
      </c>
      <c r="C9" s="58">
        <v>248</v>
      </c>
      <c r="D9" s="58">
        <v>33706</v>
      </c>
      <c r="E9" s="58">
        <v>248</v>
      </c>
      <c r="F9" s="58">
        <v>34102</v>
      </c>
      <c r="G9" s="58">
        <v>248</v>
      </c>
      <c r="H9" s="58">
        <v>34258</v>
      </c>
      <c r="I9" s="58">
        <v>249</v>
      </c>
      <c r="J9" s="58">
        <v>34559</v>
      </c>
      <c r="K9" s="58">
        <v>248</v>
      </c>
      <c r="L9" s="58">
        <v>34942</v>
      </c>
      <c r="M9" s="58">
        <v>248</v>
      </c>
      <c r="N9" s="58">
        <v>35336</v>
      </c>
      <c r="O9" s="58">
        <v>248</v>
      </c>
      <c r="P9" s="58">
        <v>35665</v>
      </c>
      <c r="Q9" s="58">
        <v>248</v>
      </c>
      <c r="R9" s="58">
        <v>35934</v>
      </c>
      <c r="S9" s="58">
        <v>247</v>
      </c>
      <c r="T9" s="58">
        <v>36153</v>
      </c>
      <c r="U9" s="58">
        <v>247</v>
      </c>
    </row>
    <row r="10" spans="1:21" ht="27.65" customHeight="1" x14ac:dyDescent="0.35">
      <c r="A10" s="60" t="s">
        <v>44</v>
      </c>
      <c r="B10" s="58">
        <v>21147</v>
      </c>
      <c r="C10" s="58">
        <v>222</v>
      </c>
      <c r="D10" s="58">
        <v>21187</v>
      </c>
      <c r="E10" s="58">
        <v>222</v>
      </c>
      <c r="F10" s="58">
        <v>21391</v>
      </c>
      <c r="G10" s="58">
        <v>222</v>
      </c>
      <c r="H10" s="58">
        <v>21469</v>
      </c>
      <c r="I10" s="58">
        <v>222</v>
      </c>
      <c r="J10" s="58">
        <v>21644</v>
      </c>
      <c r="K10" s="58">
        <v>222</v>
      </c>
      <c r="L10" s="58">
        <v>21945</v>
      </c>
      <c r="M10" s="58">
        <v>222</v>
      </c>
      <c r="N10" s="58">
        <v>22200</v>
      </c>
      <c r="O10" s="58">
        <v>221</v>
      </c>
      <c r="P10" s="58">
        <v>22455</v>
      </c>
      <c r="Q10" s="58">
        <v>221</v>
      </c>
      <c r="R10" s="58">
        <v>22692</v>
      </c>
      <c r="S10" s="58">
        <v>221</v>
      </c>
      <c r="T10" s="58">
        <v>22874</v>
      </c>
      <c r="U10" s="58">
        <v>221</v>
      </c>
    </row>
    <row r="11" spans="1:21" ht="27.65" customHeight="1" x14ac:dyDescent="0.35">
      <c r="A11" s="60" t="s">
        <v>45</v>
      </c>
      <c r="B11" s="58">
        <v>13119</v>
      </c>
      <c r="C11" s="58">
        <v>185</v>
      </c>
      <c r="D11" s="58">
        <v>13093</v>
      </c>
      <c r="E11" s="58">
        <v>185</v>
      </c>
      <c r="F11" s="58">
        <v>13262</v>
      </c>
      <c r="G11" s="58">
        <v>185</v>
      </c>
      <c r="H11" s="58">
        <v>13336</v>
      </c>
      <c r="I11" s="58">
        <v>185</v>
      </c>
      <c r="J11" s="58">
        <v>13460</v>
      </c>
      <c r="K11" s="58">
        <v>185</v>
      </c>
      <c r="L11" s="58">
        <v>13617</v>
      </c>
      <c r="M11" s="58">
        <v>185</v>
      </c>
      <c r="N11" s="58">
        <v>13764</v>
      </c>
      <c r="O11" s="58">
        <v>184</v>
      </c>
      <c r="P11" s="58">
        <v>13944</v>
      </c>
      <c r="Q11" s="58">
        <v>184</v>
      </c>
      <c r="R11" s="58">
        <v>14095</v>
      </c>
      <c r="S11" s="58">
        <v>184</v>
      </c>
      <c r="T11" s="58">
        <v>14185</v>
      </c>
      <c r="U11" s="58">
        <v>183</v>
      </c>
    </row>
    <row r="12" spans="1:21" ht="27.65" customHeight="1" x14ac:dyDescent="0.35">
      <c r="A12" s="60" t="s">
        <v>46</v>
      </c>
      <c r="B12" s="58">
        <v>7984</v>
      </c>
      <c r="C12" s="58">
        <v>156</v>
      </c>
      <c r="D12" s="58">
        <v>7972</v>
      </c>
      <c r="E12" s="58">
        <v>156</v>
      </c>
      <c r="F12" s="58">
        <v>8024</v>
      </c>
      <c r="G12" s="58">
        <v>156</v>
      </c>
      <c r="H12" s="58">
        <v>8050</v>
      </c>
      <c r="I12" s="58">
        <v>156</v>
      </c>
      <c r="J12" s="58">
        <v>8146</v>
      </c>
      <c r="K12" s="58">
        <v>156</v>
      </c>
      <c r="L12" s="58">
        <v>8249</v>
      </c>
      <c r="M12" s="58">
        <v>156</v>
      </c>
      <c r="N12" s="58">
        <v>8328</v>
      </c>
      <c r="O12" s="58">
        <v>156</v>
      </c>
      <c r="P12" s="58">
        <v>8482</v>
      </c>
      <c r="Q12" s="58">
        <v>156</v>
      </c>
      <c r="R12" s="58">
        <v>8585</v>
      </c>
      <c r="S12" s="58">
        <v>156</v>
      </c>
      <c r="T12" s="58">
        <v>8654</v>
      </c>
      <c r="U12" s="58">
        <v>155</v>
      </c>
    </row>
    <row r="13" spans="1:21" ht="27.65" customHeight="1" x14ac:dyDescent="0.35">
      <c r="A13" s="60" t="s">
        <v>47</v>
      </c>
      <c r="B13" s="58">
        <v>5178</v>
      </c>
      <c r="C13" s="58">
        <v>126</v>
      </c>
      <c r="D13" s="58">
        <v>5163</v>
      </c>
      <c r="E13" s="58">
        <v>126</v>
      </c>
      <c r="F13" s="58">
        <v>5229</v>
      </c>
      <c r="G13" s="58">
        <v>126</v>
      </c>
      <c r="H13" s="58">
        <v>5255</v>
      </c>
      <c r="I13" s="58">
        <v>126</v>
      </c>
      <c r="J13" s="58">
        <v>5333</v>
      </c>
      <c r="K13" s="58">
        <v>126</v>
      </c>
      <c r="L13" s="58">
        <v>5403</v>
      </c>
      <c r="M13" s="58">
        <v>126</v>
      </c>
      <c r="N13" s="58">
        <v>5467</v>
      </c>
      <c r="O13" s="58">
        <v>126</v>
      </c>
      <c r="P13" s="58">
        <v>5590</v>
      </c>
      <c r="Q13" s="58">
        <v>126</v>
      </c>
      <c r="R13" s="58">
        <v>5656</v>
      </c>
      <c r="S13" s="58">
        <v>125</v>
      </c>
      <c r="T13" s="58">
        <v>5699</v>
      </c>
      <c r="U13" s="58">
        <v>125</v>
      </c>
    </row>
    <row r="14" spans="1:21" ht="27.65" customHeight="1" x14ac:dyDescent="0.35">
      <c r="A14" s="60" t="s">
        <v>48</v>
      </c>
      <c r="B14" s="58">
        <v>9338</v>
      </c>
      <c r="C14" s="58">
        <v>108</v>
      </c>
      <c r="D14" s="58">
        <v>9362</v>
      </c>
      <c r="E14" s="58">
        <v>109</v>
      </c>
      <c r="F14" s="58">
        <v>9642</v>
      </c>
      <c r="G14" s="58">
        <v>110</v>
      </c>
      <c r="H14" s="58">
        <v>9781</v>
      </c>
      <c r="I14" s="58">
        <v>110</v>
      </c>
      <c r="J14" s="58">
        <v>10022</v>
      </c>
      <c r="K14" s="58">
        <v>110</v>
      </c>
      <c r="L14" s="58">
        <v>10246</v>
      </c>
      <c r="M14" s="58">
        <v>109</v>
      </c>
      <c r="N14" s="58">
        <v>10373</v>
      </c>
      <c r="O14" s="58">
        <v>110</v>
      </c>
      <c r="P14" s="58">
        <v>10693</v>
      </c>
      <c r="Q14" s="58">
        <v>109</v>
      </c>
      <c r="R14" s="58">
        <v>10973</v>
      </c>
      <c r="S14" s="58">
        <v>109</v>
      </c>
      <c r="T14" s="58">
        <v>11114</v>
      </c>
      <c r="U14" s="58">
        <v>109</v>
      </c>
    </row>
    <row r="15" spans="1:21" ht="27.65" customHeight="1" x14ac:dyDescent="0.35">
      <c r="A15" s="122" t="s">
        <v>32</v>
      </c>
      <c r="B15" s="58">
        <v>47637</v>
      </c>
      <c r="C15" s="58">
        <v>113</v>
      </c>
      <c r="D15" s="58">
        <v>48107</v>
      </c>
      <c r="E15" s="58">
        <v>115</v>
      </c>
      <c r="F15" s="58">
        <v>45991</v>
      </c>
      <c r="G15" s="58">
        <v>109</v>
      </c>
      <c r="H15" s="58">
        <v>45523</v>
      </c>
      <c r="I15" s="58">
        <v>108</v>
      </c>
      <c r="J15" s="58">
        <v>43964</v>
      </c>
      <c r="K15" s="58">
        <v>108</v>
      </c>
      <c r="L15" s="58">
        <v>44243</v>
      </c>
      <c r="M15" s="58">
        <v>107</v>
      </c>
      <c r="N15" s="58">
        <v>44014</v>
      </c>
      <c r="O15" s="58">
        <v>110</v>
      </c>
      <c r="P15" s="58">
        <v>43960</v>
      </c>
      <c r="Q15" s="58">
        <v>110</v>
      </c>
      <c r="R15" s="58">
        <v>44127</v>
      </c>
      <c r="S15" s="58">
        <v>109</v>
      </c>
      <c r="T15" s="58">
        <v>44147</v>
      </c>
      <c r="U15" s="58">
        <v>108</v>
      </c>
    </row>
    <row r="16" spans="1:21" s="57" customFormat="1" ht="27.65" customHeight="1" thickBot="1" x14ac:dyDescent="0.4">
      <c r="A16" s="113" t="s">
        <v>54</v>
      </c>
      <c r="B16" s="113">
        <v>318466</v>
      </c>
      <c r="C16" s="113">
        <v>223</v>
      </c>
      <c r="D16" s="113">
        <v>319258</v>
      </c>
      <c r="E16" s="113">
        <v>223</v>
      </c>
      <c r="F16" s="113">
        <v>326532</v>
      </c>
      <c r="G16" s="113">
        <v>224</v>
      </c>
      <c r="H16" s="113">
        <v>327160</v>
      </c>
      <c r="I16" s="113">
        <v>224</v>
      </c>
      <c r="J16" s="113">
        <v>323993</v>
      </c>
      <c r="K16" s="113">
        <v>224</v>
      </c>
      <c r="L16" s="113">
        <v>328255</v>
      </c>
      <c r="M16" s="113">
        <v>224</v>
      </c>
      <c r="N16" s="113">
        <v>330593</v>
      </c>
      <c r="O16" s="113">
        <v>225</v>
      </c>
      <c r="P16" s="113">
        <v>334119</v>
      </c>
      <c r="Q16" s="113">
        <v>224</v>
      </c>
      <c r="R16" s="113">
        <v>337769</v>
      </c>
      <c r="S16" s="113">
        <v>224</v>
      </c>
      <c r="T16" s="113">
        <v>340275</v>
      </c>
      <c r="U16" s="113">
        <v>224</v>
      </c>
    </row>
    <row r="17" spans="1:13" ht="21.75" customHeight="1" thickTop="1" x14ac:dyDescent="0.35">
      <c r="A17" s="2"/>
      <c r="B17" s="2"/>
      <c r="C17" s="2"/>
      <c r="D17" s="2"/>
      <c r="E17" s="50"/>
      <c r="F17" s="2"/>
      <c r="G17" s="2"/>
      <c r="H17" s="8"/>
      <c r="I17" s="8"/>
      <c r="J17" s="8"/>
      <c r="K17" s="8"/>
      <c r="L17" s="8"/>
      <c r="M17" s="8"/>
    </row>
    <row r="18" spans="1:13" ht="21.75" customHeight="1" x14ac:dyDescent="0.35">
      <c r="A18" s="72" t="str">
        <f>+INDICE!B10</f>
        <v xml:space="preserve"> Lettura dati 24 ottobre 2023</v>
      </c>
      <c r="B18" s="2"/>
      <c r="C18" s="2"/>
      <c r="D18" s="2"/>
      <c r="E18" s="2"/>
      <c r="F18" s="2"/>
      <c r="G18" s="2"/>
      <c r="H18" s="8"/>
      <c r="I18" s="8"/>
      <c r="J18" s="8"/>
      <c r="K18" s="8"/>
      <c r="L18" s="8"/>
      <c r="M18" s="8"/>
    </row>
    <row r="19" spans="1:13" ht="13.5" x14ac:dyDescent="0.35">
      <c r="A19" s="2"/>
      <c r="B19" s="2"/>
      <c r="C19" s="2"/>
      <c r="D19" s="2"/>
      <c r="E19" s="2"/>
      <c r="F19" s="2"/>
      <c r="G19" s="2"/>
    </row>
    <row r="20" spans="1:13" ht="13.5" x14ac:dyDescent="0.35">
      <c r="A20" s="2"/>
      <c r="B20" s="2"/>
      <c r="C20" s="2"/>
      <c r="D20" s="2"/>
      <c r="E20" s="2"/>
      <c r="F20" s="2"/>
      <c r="G20" s="2"/>
    </row>
    <row r="21" spans="1:13" ht="13.5" x14ac:dyDescent="0.35">
      <c r="A21" s="2"/>
      <c r="B21" s="2"/>
      <c r="C21" s="2"/>
      <c r="D21" s="2"/>
      <c r="E21" s="2"/>
      <c r="F21" s="2"/>
      <c r="G21" s="2"/>
    </row>
    <row r="22" spans="1:13" ht="13.5" x14ac:dyDescent="0.35">
      <c r="A22" s="2"/>
      <c r="B22" s="2"/>
      <c r="C22" s="2"/>
      <c r="D22" s="2"/>
      <c r="E22" s="2"/>
      <c r="F22" s="2"/>
      <c r="G22" s="2"/>
    </row>
    <row r="23" spans="1:13" ht="13.5" x14ac:dyDescent="0.35">
      <c r="A23" s="2"/>
      <c r="B23" s="2"/>
      <c r="C23" s="2"/>
      <c r="D23" s="2"/>
      <c r="E23" s="2"/>
      <c r="F23" s="2"/>
      <c r="G23" s="2"/>
    </row>
    <row r="24" spans="1:13" ht="13.5" x14ac:dyDescent="0.35">
      <c r="A24" s="2"/>
      <c r="B24" s="2"/>
      <c r="C24" s="2"/>
      <c r="D24" s="2"/>
      <c r="E24" s="2"/>
      <c r="F24" s="2"/>
      <c r="G24" s="2"/>
    </row>
    <row r="25" spans="1:13" ht="13.5" x14ac:dyDescent="0.35">
      <c r="A25" s="2"/>
      <c r="B25" s="2"/>
      <c r="C25" s="2"/>
      <c r="D25" s="2"/>
      <c r="E25" s="2"/>
      <c r="F25" s="2"/>
      <c r="G25" s="2"/>
    </row>
    <row r="26" spans="1:13" x14ac:dyDescent="0.35">
      <c r="B26" s="4"/>
    </row>
    <row r="27" spans="1:13" x14ac:dyDescent="0.35">
      <c r="B27" s="4"/>
    </row>
    <row r="28" spans="1:13" x14ac:dyDescent="0.35">
      <c r="B28" s="4"/>
    </row>
    <row r="29" spans="1:13" x14ac:dyDescent="0.35">
      <c r="B29" s="4"/>
    </row>
    <row r="30" spans="1:13" x14ac:dyDescent="0.35">
      <c r="B30" s="4"/>
    </row>
    <row r="31" spans="1:13" x14ac:dyDescent="0.35">
      <c r="B31" s="4"/>
    </row>
    <row r="32" spans="1:13" x14ac:dyDescent="0.35">
      <c r="B32" s="4"/>
    </row>
    <row r="33" spans="2:2" x14ac:dyDescent="0.35">
      <c r="B33" s="4"/>
    </row>
    <row r="34" spans="2:2" x14ac:dyDescent="0.35">
      <c r="B34" s="4"/>
    </row>
    <row r="35" spans="2:2" x14ac:dyDescent="0.35">
      <c r="B35" s="4"/>
    </row>
    <row r="36" spans="2:2" x14ac:dyDescent="0.35">
      <c r="B36" s="4"/>
    </row>
    <row r="37" spans="2:2" x14ac:dyDescent="0.35">
      <c r="B37" s="4"/>
    </row>
    <row r="38" spans="2:2" x14ac:dyDescent="0.35">
      <c r="B38" s="4"/>
    </row>
    <row r="39" spans="2:2" x14ac:dyDescent="0.35">
      <c r="B39" s="4"/>
    </row>
    <row r="40" spans="2:2" x14ac:dyDescent="0.35">
      <c r="B40" s="4"/>
    </row>
  </sheetData>
  <mergeCells count="12">
    <mergeCell ref="T3:U3"/>
    <mergeCell ref="R3:S3"/>
    <mergeCell ref="B2:S2"/>
    <mergeCell ref="P3:Q3"/>
    <mergeCell ref="A3:A4"/>
    <mergeCell ref="B3:C3"/>
    <mergeCell ref="D3:E3"/>
    <mergeCell ref="F3:G3"/>
    <mergeCell ref="N3:O3"/>
    <mergeCell ref="L3:M3"/>
    <mergeCell ref="J3:K3"/>
    <mergeCell ref="H3:I3"/>
  </mergeCells>
  <pageMargins left="0.31496062992125984" right="0.31496062992125984" top="0.94488188976377963" bottom="0.74803149606299213" header="0.31496062992125984" footer="0.31496062992125984"/>
  <pageSetup paperSize="9" scale="42" orientation="landscape" r:id="rId1"/>
  <headerFooter>
    <oddHeader>&amp;COSSERVATORIO ASSEGNO UNICO UNIVERSALE</oddHeader>
    <oddFooter>&amp;CINPS - COORDINAMENTO GENERALE STATISTICO ATTUARIALE</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629144-1533-4927-BB37-A825668966B6}">
  <sheetPr>
    <pageSetUpPr fitToPage="1"/>
  </sheetPr>
  <dimension ref="A1:S40"/>
  <sheetViews>
    <sheetView showGridLines="0" view="pageBreakPreview" topLeftCell="D6" zoomScale="62" zoomScaleNormal="51" zoomScaleSheetLayoutView="62" workbookViewId="0">
      <selection activeCell="A27" sqref="A27:K27"/>
    </sheetView>
  </sheetViews>
  <sheetFormatPr defaultColWidth="13.26953125" defaultRowHeight="10" x14ac:dyDescent="0.35"/>
  <cols>
    <col min="1" max="1" width="40.54296875" style="1" customWidth="1"/>
    <col min="2" max="2" width="18.453125" style="1" customWidth="1"/>
    <col min="3" max="3" width="16.54296875" style="1" customWidth="1"/>
    <col min="4" max="4" width="18.453125" style="1" customWidth="1"/>
    <col min="5" max="5" width="16.54296875" style="1" customWidth="1"/>
    <col min="6" max="6" width="19" style="1" customWidth="1"/>
    <col min="7" max="7" width="16.54296875" style="1" customWidth="1"/>
    <col min="8" max="8" width="19.26953125" style="1" customWidth="1"/>
    <col min="9" max="9" width="16.54296875" style="1" customWidth="1"/>
    <col min="10" max="10" width="19" style="1" customWidth="1"/>
    <col min="11" max="11" width="16.54296875" style="1" customWidth="1"/>
    <col min="12" max="12" width="17.54296875" style="1" customWidth="1"/>
    <col min="13" max="13" width="16.54296875" style="1" customWidth="1"/>
    <col min="14" max="14" width="15.7265625" style="1" customWidth="1"/>
    <col min="15" max="15" width="16.81640625" style="1" customWidth="1"/>
    <col min="16" max="16384" width="13.26953125" style="1"/>
  </cols>
  <sheetData>
    <row r="1" spans="1:19" ht="69.650000000000006" customHeight="1" thickBot="1" x14ac:dyDescent="0.4">
      <c r="A1" s="75" t="s">
        <v>139</v>
      </c>
      <c r="B1" s="75"/>
      <c r="C1" s="75"/>
      <c r="D1" s="75"/>
      <c r="E1" s="75"/>
      <c r="F1" s="75"/>
      <c r="G1" s="75"/>
      <c r="H1" s="75"/>
      <c r="I1" s="75"/>
      <c r="J1" s="75"/>
      <c r="K1" s="75"/>
      <c r="L1" s="75"/>
      <c r="M1" s="75"/>
      <c r="N1" s="49"/>
      <c r="O1" s="49"/>
      <c r="P1" s="49"/>
      <c r="Q1" s="49"/>
      <c r="R1" s="49"/>
      <c r="S1" s="49"/>
    </row>
    <row r="2" spans="1:19" ht="60" customHeight="1" thickTop="1" x14ac:dyDescent="0.35">
      <c r="A2" s="123"/>
      <c r="B2" s="402" t="s">
        <v>36</v>
      </c>
      <c r="C2" s="402"/>
      <c r="D2" s="402"/>
      <c r="E2" s="402"/>
      <c r="F2" s="402"/>
      <c r="G2" s="402"/>
      <c r="H2" s="402"/>
      <c r="I2" s="402"/>
      <c r="J2" s="402"/>
      <c r="K2" s="402"/>
      <c r="L2" s="402"/>
      <c r="M2" s="402"/>
      <c r="N2" s="402"/>
      <c r="O2" s="402"/>
      <c r="P2" s="402"/>
      <c r="Q2" s="402"/>
      <c r="R2" s="402"/>
      <c r="S2" s="402"/>
    </row>
    <row r="3" spans="1:19" ht="33" customHeight="1" x14ac:dyDescent="0.35">
      <c r="A3" s="399" t="s">
        <v>30</v>
      </c>
      <c r="B3" s="396" t="s">
        <v>131</v>
      </c>
      <c r="C3" s="397"/>
      <c r="D3" s="396" t="s">
        <v>195</v>
      </c>
      <c r="E3" s="397"/>
      <c r="F3" s="396" t="s">
        <v>204</v>
      </c>
      <c r="G3" s="397"/>
      <c r="H3" s="396" t="s">
        <v>210</v>
      </c>
      <c r="I3" s="397"/>
      <c r="J3" s="396" t="s">
        <v>214</v>
      </c>
      <c r="K3" s="397"/>
      <c r="L3" s="396" t="s">
        <v>217</v>
      </c>
      <c r="M3" s="397"/>
      <c r="N3" s="396" t="s">
        <v>221</v>
      </c>
      <c r="O3" s="397"/>
      <c r="P3" s="396" t="s">
        <v>224</v>
      </c>
      <c r="Q3" s="397"/>
      <c r="R3" s="396" t="s">
        <v>238</v>
      </c>
      <c r="S3" s="397"/>
    </row>
    <row r="4" spans="1:19" ht="90.65" customHeight="1" thickBot="1" x14ac:dyDescent="0.4">
      <c r="A4" s="400"/>
      <c r="B4" s="124" t="s">
        <v>93</v>
      </c>
      <c r="C4" s="124" t="s">
        <v>97</v>
      </c>
      <c r="D4" s="124" t="s">
        <v>93</v>
      </c>
      <c r="E4" s="124" t="s">
        <v>97</v>
      </c>
      <c r="F4" s="124" t="s">
        <v>93</v>
      </c>
      <c r="G4" s="124" t="s">
        <v>97</v>
      </c>
      <c r="H4" s="124" t="s">
        <v>93</v>
      </c>
      <c r="I4" s="124" t="s">
        <v>97</v>
      </c>
      <c r="J4" s="124" t="s">
        <v>93</v>
      </c>
      <c r="K4" s="124" t="s">
        <v>97</v>
      </c>
      <c r="L4" s="124" t="s">
        <v>93</v>
      </c>
      <c r="M4" s="124" t="s">
        <v>97</v>
      </c>
      <c r="N4" s="124" t="s">
        <v>93</v>
      </c>
      <c r="O4" s="124" t="s">
        <v>97</v>
      </c>
      <c r="P4" s="124" t="s">
        <v>93</v>
      </c>
      <c r="Q4" s="124" t="s">
        <v>97</v>
      </c>
      <c r="R4" s="124" t="s">
        <v>93</v>
      </c>
      <c r="S4" s="124" t="s">
        <v>97</v>
      </c>
    </row>
    <row r="5" spans="1:19" ht="27.65" customHeight="1" thickTop="1" x14ac:dyDescent="0.35">
      <c r="A5" s="58" t="s">
        <v>147</v>
      </c>
      <c r="B5" s="58">
        <v>199351</v>
      </c>
      <c r="C5" s="58">
        <v>280</v>
      </c>
      <c r="D5" s="58">
        <v>198730</v>
      </c>
      <c r="E5" s="58">
        <v>280</v>
      </c>
      <c r="F5" s="58">
        <v>190840</v>
      </c>
      <c r="G5" s="58">
        <v>278</v>
      </c>
      <c r="H5" s="58">
        <v>211300</v>
      </c>
      <c r="I5" s="58">
        <v>281</v>
      </c>
      <c r="J5" s="58">
        <v>213670</v>
      </c>
      <c r="K5" s="58">
        <v>281</v>
      </c>
      <c r="L5" s="58">
        <v>215322</v>
      </c>
      <c r="M5" s="58">
        <v>281</v>
      </c>
      <c r="N5" s="58">
        <v>215506</v>
      </c>
      <c r="O5" s="58">
        <v>281</v>
      </c>
      <c r="P5" s="58">
        <v>218173</v>
      </c>
      <c r="Q5" s="58">
        <v>281</v>
      </c>
      <c r="R5" s="58">
        <v>218085</v>
      </c>
      <c r="S5" s="58">
        <v>281</v>
      </c>
    </row>
    <row r="6" spans="1:19" ht="27.65" customHeight="1" x14ac:dyDescent="0.35">
      <c r="A6" s="114" t="s">
        <v>148</v>
      </c>
      <c r="B6" s="115">
        <v>59473</v>
      </c>
      <c r="C6" s="115">
        <v>277</v>
      </c>
      <c r="D6" s="115">
        <v>53647</v>
      </c>
      <c r="E6" s="115">
        <v>275</v>
      </c>
      <c r="F6" s="115">
        <v>50017</v>
      </c>
      <c r="G6" s="115">
        <v>271</v>
      </c>
      <c r="H6" s="115">
        <v>56209</v>
      </c>
      <c r="I6" s="115">
        <v>275</v>
      </c>
      <c r="J6" s="115">
        <v>56856</v>
      </c>
      <c r="K6" s="115">
        <v>275</v>
      </c>
      <c r="L6" s="115">
        <v>57304</v>
      </c>
      <c r="M6" s="115">
        <v>275</v>
      </c>
      <c r="N6" s="115">
        <v>56943</v>
      </c>
      <c r="O6" s="115">
        <v>275</v>
      </c>
      <c r="P6" s="115">
        <v>57681</v>
      </c>
      <c r="Q6" s="115">
        <v>275</v>
      </c>
      <c r="R6" s="115">
        <v>57062</v>
      </c>
      <c r="S6" s="115">
        <v>277</v>
      </c>
    </row>
    <row r="7" spans="1:19" ht="27.65" customHeight="1" x14ac:dyDescent="0.35">
      <c r="A7" s="114" t="s">
        <v>149</v>
      </c>
      <c r="B7" s="115">
        <v>85159</v>
      </c>
      <c r="C7" s="115">
        <v>282</v>
      </c>
      <c r="D7" s="115">
        <v>88186</v>
      </c>
      <c r="E7" s="115">
        <v>283</v>
      </c>
      <c r="F7" s="115">
        <v>85333</v>
      </c>
      <c r="G7" s="115">
        <v>282</v>
      </c>
      <c r="H7" s="115">
        <v>94470</v>
      </c>
      <c r="I7" s="115">
        <v>284</v>
      </c>
      <c r="J7" s="115">
        <v>95510</v>
      </c>
      <c r="K7" s="115">
        <v>284</v>
      </c>
      <c r="L7" s="115">
        <v>96313</v>
      </c>
      <c r="M7" s="115">
        <v>284</v>
      </c>
      <c r="N7" s="115">
        <v>96631</v>
      </c>
      <c r="O7" s="115">
        <v>284</v>
      </c>
      <c r="P7" s="115">
        <v>97693</v>
      </c>
      <c r="Q7" s="115">
        <v>284</v>
      </c>
      <c r="R7" s="115">
        <v>97992</v>
      </c>
      <c r="S7" s="115">
        <v>284</v>
      </c>
    </row>
    <row r="8" spans="1:19" ht="27.65" customHeight="1" x14ac:dyDescent="0.35">
      <c r="A8" s="114" t="s">
        <v>150</v>
      </c>
      <c r="B8" s="115">
        <v>54719</v>
      </c>
      <c r="C8" s="115">
        <v>280</v>
      </c>
      <c r="D8" s="115">
        <v>56897</v>
      </c>
      <c r="E8" s="115">
        <v>280</v>
      </c>
      <c r="F8" s="115">
        <v>55490</v>
      </c>
      <c r="G8" s="115">
        <v>279</v>
      </c>
      <c r="H8" s="115">
        <v>60621</v>
      </c>
      <c r="I8" s="115">
        <v>281</v>
      </c>
      <c r="J8" s="115">
        <v>61304</v>
      </c>
      <c r="K8" s="115">
        <v>281</v>
      </c>
      <c r="L8" s="115">
        <v>61705</v>
      </c>
      <c r="M8" s="115">
        <v>281</v>
      </c>
      <c r="N8" s="115">
        <v>61932</v>
      </c>
      <c r="O8" s="115">
        <v>281</v>
      </c>
      <c r="P8" s="115">
        <v>62799</v>
      </c>
      <c r="Q8" s="115">
        <v>281</v>
      </c>
      <c r="R8" s="115">
        <v>63031</v>
      </c>
      <c r="S8" s="115">
        <v>281</v>
      </c>
    </row>
    <row r="9" spans="1:19" ht="27.65" customHeight="1" x14ac:dyDescent="0.35">
      <c r="A9" s="58" t="s">
        <v>151</v>
      </c>
      <c r="B9" s="58">
        <v>33604</v>
      </c>
      <c r="C9" s="58">
        <v>264</v>
      </c>
      <c r="D9" s="58">
        <v>35215</v>
      </c>
      <c r="E9" s="58">
        <v>265</v>
      </c>
      <c r="F9" s="58">
        <v>34483</v>
      </c>
      <c r="G9" s="58">
        <v>265</v>
      </c>
      <c r="H9" s="58">
        <v>37402</v>
      </c>
      <c r="I9" s="58">
        <v>267</v>
      </c>
      <c r="J9" s="58">
        <v>37800</v>
      </c>
      <c r="K9" s="58">
        <v>267</v>
      </c>
      <c r="L9" s="58">
        <v>38099</v>
      </c>
      <c r="M9" s="58">
        <v>267</v>
      </c>
      <c r="N9" s="58">
        <v>38249</v>
      </c>
      <c r="O9" s="58">
        <v>267</v>
      </c>
      <c r="P9" s="58">
        <v>38721</v>
      </c>
      <c r="Q9" s="58">
        <v>266</v>
      </c>
      <c r="R9" s="58">
        <v>38857</v>
      </c>
      <c r="S9" s="58">
        <v>266</v>
      </c>
    </row>
    <row r="10" spans="1:19" ht="27.65" customHeight="1" x14ac:dyDescent="0.35">
      <c r="A10" s="58" t="s">
        <v>152</v>
      </c>
      <c r="B10" s="58">
        <v>20509</v>
      </c>
      <c r="C10" s="58">
        <v>232</v>
      </c>
      <c r="D10" s="58">
        <v>21626</v>
      </c>
      <c r="E10" s="58">
        <v>233</v>
      </c>
      <c r="F10" s="58">
        <v>21244</v>
      </c>
      <c r="G10" s="58">
        <v>233</v>
      </c>
      <c r="H10" s="58">
        <v>22907</v>
      </c>
      <c r="I10" s="58">
        <v>235</v>
      </c>
      <c r="J10" s="58">
        <v>23099</v>
      </c>
      <c r="K10" s="58">
        <v>235</v>
      </c>
      <c r="L10" s="58">
        <v>23302</v>
      </c>
      <c r="M10" s="58">
        <v>235</v>
      </c>
      <c r="N10" s="58">
        <v>23385</v>
      </c>
      <c r="O10" s="58">
        <v>235</v>
      </c>
      <c r="P10" s="58">
        <v>23725</v>
      </c>
      <c r="Q10" s="58">
        <v>235</v>
      </c>
      <c r="R10" s="58">
        <v>23844</v>
      </c>
      <c r="S10" s="58">
        <v>235</v>
      </c>
    </row>
    <row r="11" spans="1:19" ht="27.65" customHeight="1" x14ac:dyDescent="0.35">
      <c r="A11" s="167" t="s">
        <v>153</v>
      </c>
      <c r="B11" s="58">
        <v>12160</v>
      </c>
      <c r="C11" s="58">
        <v>198</v>
      </c>
      <c r="D11" s="58">
        <v>12760</v>
      </c>
      <c r="E11" s="58">
        <v>198</v>
      </c>
      <c r="F11" s="58">
        <v>12480</v>
      </c>
      <c r="G11" s="58">
        <v>198</v>
      </c>
      <c r="H11" s="58">
        <v>13597</v>
      </c>
      <c r="I11" s="58">
        <v>200</v>
      </c>
      <c r="J11" s="58">
        <v>13734</v>
      </c>
      <c r="K11" s="58">
        <v>200</v>
      </c>
      <c r="L11" s="58">
        <v>13841</v>
      </c>
      <c r="M11" s="58">
        <v>201</v>
      </c>
      <c r="N11" s="58">
        <v>13878</v>
      </c>
      <c r="O11" s="58">
        <v>200</v>
      </c>
      <c r="P11" s="58">
        <v>14085</v>
      </c>
      <c r="Q11" s="58">
        <v>200</v>
      </c>
      <c r="R11" s="58">
        <v>14171</v>
      </c>
      <c r="S11" s="58">
        <v>200</v>
      </c>
    </row>
    <row r="12" spans="1:19" ht="27.65" customHeight="1" x14ac:dyDescent="0.35">
      <c r="A12" s="58" t="s">
        <v>154</v>
      </c>
      <c r="B12" s="58">
        <v>7326</v>
      </c>
      <c r="C12" s="58">
        <v>166</v>
      </c>
      <c r="D12" s="58">
        <v>7815</v>
      </c>
      <c r="E12" s="58">
        <v>167</v>
      </c>
      <c r="F12" s="58">
        <v>6747</v>
      </c>
      <c r="G12" s="58">
        <v>174</v>
      </c>
      <c r="H12" s="58">
        <v>7935</v>
      </c>
      <c r="I12" s="58">
        <v>170</v>
      </c>
      <c r="J12" s="58">
        <v>8116</v>
      </c>
      <c r="K12" s="58">
        <v>170</v>
      </c>
      <c r="L12" s="58">
        <v>8226</v>
      </c>
      <c r="M12" s="58">
        <v>170</v>
      </c>
      <c r="N12" s="58">
        <v>8284</v>
      </c>
      <c r="O12" s="58">
        <v>169</v>
      </c>
      <c r="P12" s="58">
        <v>8474</v>
      </c>
      <c r="Q12" s="58">
        <v>169</v>
      </c>
      <c r="R12" s="58">
        <v>8516</v>
      </c>
      <c r="S12" s="58">
        <v>169</v>
      </c>
    </row>
    <row r="13" spans="1:19" ht="27.65" customHeight="1" x14ac:dyDescent="0.35">
      <c r="A13" s="58" t="s">
        <v>155</v>
      </c>
      <c r="B13" s="58">
        <v>4554</v>
      </c>
      <c r="C13" s="58">
        <v>135</v>
      </c>
      <c r="D13" s="58">
        <v>4837</v>
      </c>
      <c r="E13" s="58">
        <v>135</v>
      </c>
      <c r="F13" s="58">
        <v>3921</v>
      </c>
      <c r="G13" s="58">
        <v>142</v>
      </c>
      <c r="H13" s="58">
        <v>4678</v>
      </c>
      <c r="I13" s="58">
        <v>139</v>
      </c>
      <c r="J13" s="58">
        <v>4805</v>
      </c>
      <c r="K13" s="58">
        <v>139</v>
      </c>
      <c r="L13" s="58">
        <v>4886</v>
      </c>
      <c r="M13" s="58">
        <v>139</v>
      </c>
      <c r="N13" s="58">
        <v>4911</v>
      </c>
      <c r="O13" s="58">
        <v>139</v>
      </c>
      <c r="P13" s="58">
        <v>5038</v>
      </c>
      <c r="Q13" s="58">
        <v>138</v>
      </c>
      <c r="R13" s="58">
        <v>5075</v>
      </c>
      <c r="S13" s="58">
        <v>138</v>
      </c>
    </row>
    <row r="14" spans="1:19" ht="27.65" customHeight="1" x14ac:dyDescent="0.35">
      <c r="A14" s="58" t="s">
        <v>156</v>
      </c>
      <c r="B14" s="58">
        <v>8160</v>
      </c>
      <c r="C14" s="58">
        <v>115</v>
      </c>
      <c r="D14" s="58">
        <v>8799</v>
      </c>
      <c r="E14" s="58">
        <v>115</v>
      </c>
      <c r="F14" s="58">
        <v>5303</v>
      </c>
      <c r="G14" s="58">
        <v>118</v>
      </c>
      <c r="H14" s="58">
        <v>7404</v>
      </c>
      <c r="I14" s="58">
        <v>119</v>
      </c>
      <c r="J14" s="58">
        <v>7788</v>
      </c>
      <c r="K14" s="58">
        <v>119</v>
      </c>
      <c r="L14" s="58">
        <v>8081</v>
      </c>
      <c r="M14" s="58">
        <v>119</v>
      </c>
      <c r="N14" s="58">
        <v>8201</v>
      </c>
      <c r="O14" s="58">
        <v>119</v>
      </c>
      <c r="P14" s="58">
        <v>8680</v>
      </c>
      <c r="Q14" s="58">
        <v>119</v>
      </c>
      <c r="R14" s="58">
        <v>8804</v>
      </c>
      <c r="S14" s="58">
        <v>118</v>
      </c>
    </row>
    <row r="15" spans="1:19" ht="27.65" customHeight="1" x14ac:dyDescent="0.35">
      <c r="A15" s="116" t="s">
        <v>32</v>
      </c>
      <c r="B15" s="58">
        <v>43736</v>
      </c>
      <c r="C15" s="58">
        <v>118</v>
      </c>
      <c r="D15" s="58">
        <v>43087</v>
      </c>
      <c r="E15" s="58">
        <v>118</v>
      </c>
      <c r="F15" s="58">
        <v>83594</v>
      </c>
      <c r="G15" s="58">
        <v>152</v>
      </c>
      <c r="H15" s="58">
        <v>59559</v>
      </c>
      <c r="I15" s="58">
        <v>128</v>
      </c>
      <c r="J15" s="58">
        <v>55543</v>
      </c>
      <c r="K15" s="58">
        <v>122</v>
      </c>
      <c r="L15" s="58">
        <v>53269</v>
      </c>
      <c r="M15" s="58">
        <v>118</v>
      </c>
      <c r="N15" s="58">
        <v>52306</v>
      </c>
      <c r="O15" s="58">
        <v>117</v>
      </c>
      <c r="P15" s="58">
        <v>49843</v>
      </c>
      <c r="Q15" s="58">
        <v>114</v>
      </c>
      <c r="R15" s="58">
        <v>48851</v>
      </c>
      <c r="S15" s="58">
        <v>114</v>
      </c>
    </row>
    <row r="16" spans="1:19" s="57" customFormat="1" ht="27.65" customHeight="1" thickBot="1" x14ac:dyDescent="0.4">
      <c r="A16" s="113" t="s">
        <v>54</v>
      </c>
      <c r="B16" s="113">
        <v>329400</v>
      </c>
      <c r="C16" s="113">
        <v>242</v>
      </c>
      <c r="D16" s="113">
        <v>332869</v>
      </c>
      <c r="E16" s="113">
        <v>242</v>
      </c>
      <c r="F16" s="113">
        <v>358612</v>
      </c>
      <c r="G16" s="113">
        <v>236</v>
      </c>
      <c r="H16" s="113">
        <v>364782</v>
      </c>
      <c r="I16" s="113">
        <v>241</v>
      </c>
      <c r="J16" s="113">
        <v>364555</v>
      </c>
      <c r="K16" s="113">
        <v>241</v>
      </c>
      <c r="L16" s="113">
        <v>365026</v>
      </c>
      <c r="M16" s="113">
        <v>242</v>
      </c>
      <c r="N16" s="113">
        <v>364720</v>
      </c>
      <c r="O16" s="113">
        <v>242</v>
      </c>
      <c r="P16" s="113">
        <v>366739</v>
      </c>
      <c r="Q16" s="113">
        <v>242</v>
      </c>
      <c r="R16" s="113">
        <v>366203</v>
      </c>
      <c r="S16" s="113">
        <v>243</v>
      </c>
    </row>
    <row r="17" spans="1:3" ht="21.75" customHeight="1" thickTop="1" x14ac:dyDescent="0.35">
      <c r="A17" s="2"/>
      <c r="B17" s="2"/>
      <c r="C17" s="2"/>
    </row>
    <row r="18" spans="1:3" ht="21.75" customHeight="1" x14ac:dyDescent="0.35">
      <c r="A18" s="72" t="str">
        <f>+INDICE!B10</f>
        <v xml:space="preserve"> Lettura dati 24 ottobre 2023</v>
      </c>
      <c r="B18" s="2"/>
      <c r="C18" s="2"/>
    </row>
    <row r="19" spans="1:3" ht="13.5" x14ac:dyDescent="0.35">
      <c r="A19" s="2"/>
      <c r="B19" s="2"/>
      <c r="C19" s="2"/>
    </row>
    <row r="20" spans="1:3" ht="13.5" x14ac:dyDescent="0.35">
      <c r="A20" s="2"/>
      <c r="B20" s="2"/>
      <c r="C20" s="2"/>
    </row>
    <row r="21" spans="1:3" ht="13.5" x14ac:dyDescent="0.35">
      <c r="A21" s="2"/>
      <c r="B21" s="2"/>
      <c r="C21" s="2"/>
    </row>
    <row r="22" spans="1:3" ht="13.5" x14ac:dyDescent="0.35">
      <c r="A22" s="2"/>
      <c r="B22" s="2"/>
      <c r="C22" s="2"/>
    </row>
    <row r="23" spans="1:3" ht="13.5" x14ac:dyDescent="0.35">
      <c r="A23" s="2"/>
      <c r="B23" s="2"/>
      <c r="C23" s="2"/>
    </row>
    <row r="24" spans="1:3" ht="13.5" x14ac:dyDescent="0.35">
      <c r="A24" s="2"/>
      <c r="B24" s="2"/>
      <c r="C24" s="2"/>
    </row>
    <row r="25" spans="1:3" ht="13.5" x14ac:dyDescent="0.35">
      <c r="A25" s="2"/>
      <c r="B25" s="2"/>
      <c r="C25" s="2"/>
    </row>
    <row r="26" spans="1:3" x14ac:dyDescent="0.35">
      <c r="B26" s="4"/>
    </row>
    <row r="27" spans="1:3" x14ac:dyDescent="0.35">
      <c r="B27" s="4"/>
    </row>
    <row r="28" spans="1:3" x14ac:dyDescent="0.35">
      <c r="B28" s="4"/>
    </row>
    <row r="29" spans="1:3" x14ac:dyDescent="0.35">
      <c r="B29" s="4"/>
    </row>
    <row r="30" spans="1:3" x14ac:dyDescent="0.35">
      <c r="B30" s="4"/>
    </row>
    <row r="31" spans="1:3" x14ac:dyDescent="0.35">
      <c r="B31" s="4"/>
    </row>
    <row r="32" spans="1:3" x14ac:dyDescent="0.35">
      <c r="B32" s="4"/>
    </row>
    <row r="33" spans="2:2" x14ac:dyDescent="0.35">
      <c r="B33" s="4"/>
    </row>
    <row r="34" spans="2:2" x14ac:dyDescent="0.35">
      <c r="B34" s="4"/>
    </row>
    <row r="35" spans="2:2" x14ac:dyDescent="0.35">
      <c r="B35" s="4"/>
    </row>
    <row r="36" spans="2:2" x14ac:dyDescent="0.35">
      <c r="B36" s="4"/>
    </row>
    <row r="37" spans="2:2" x14ac:dyDescent="0.35">
      <c r="B37" s="4"/>
    </row>
    <row r="38" spans="2:2" x14ac:dyDescent="0.35">
      <c r="B38" s="4"/>
    </row>
    <row r="39" spans="2:2" x14ac:dyDescent="0.35">
      <c r="B39" s="4"/>
    </row>
    <row r="40" spans="2:2" x14ac:dyDescent="0.35">
      <c r="B40" s="4"/>
    </row>
  </sheetData>
  <mergeCells count="11">
    <mergeCell ref="R3:S3"/>
    <mergeCell ref="B2:S2"/>
    <mergeCell ref="P3:Q3"/>
    <mergeCell ref="N3:O3"/>
    <mergeCell ref="A3:A4"/>
    <mergeCell ref="B3:C3"/>
    <mergeCell ref="D3:E3"/>
    <mergeCell ref="L3:M3"/>
    <mergeCell ref="J3:K3"/>
    <mergeCell ref="H3:I3"/>
    <mergeCell ref="F3:G3"/>
  </mergeCells>
  <pageMargins left="0.31496062992125984" right="0.31496062992125984" top="0.94488188976377963" bottom="0.74803149606299213" header="0.31496062992125984" footer="0.31496062992125984"/>
  <pageSetup paperSize="9" scale="41" orientation="landscape" r:id="rId1"/>
  <headerFooter>
    <oddHeader>&amp;COSSERVATORIO ASSEGNO UNICO UNIVERSALE</oddHeader>
    <oddFooter>&amp;CINPS - COORDINAMENTO GENERALE STATISTICO ATTUARIALE</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FCB21E-A533-45F6-9490-74B84807ADDD}">
  <sheetPr>
    <pageSetUpPr fitToPage="1"/>
  </sheetPr>
  <dimension ref="A1:V69"/>
  <sheetViews>
    <sheetView showGridLines="0" view="pageBreakPreview" topLeftCell="F36" zoomScale="54" zoomScaleNormal="65" zoomScaleSheetLayoutView="54" workbookViewId="0">
      <selection activeCell="A27" sqref="A27:K27"/>
    </sheetView>
  </sheetViews>
  <sheetFormatPr defaultColWidth="9.453125" defaultRowHeight="13.5" x14ac:dyDescent="0.25"/>
  <cols>
    <col min="1" max="1" width="29.7265625" style="73" customWidth="1"/>
    <col min="2" max="2" width="16.54296875" style="73" bestFit="1" customWidth="1"/>
    <col min="3" max="3" width="12.81640625" style="73" customWidth="1"/>
    <col min="4" max="4" width="15.453125" style="73" customWidth="1"/>
    <col min="5" max="5" width="13.453125" style="73" customWidth="1"/>
    <col min="6" max="6" width="16.26953125" style="73" customWidth="1"/>
    <col min="7" max="7" width="11.453125" style="73" customWidth="1"/>
    <col min="8" max="8" width="16.54296875" style="73" bestFit="1" customWidth="1"/>
    <col min="9" max="9" width="12.81640625" style="73" customWidth="1"/>
    <col min="10" max="10" width="13.54296875" style="73" customWidth="1"/>
    <col min="11" max="11" width="29" style="73" customWidth="1"/>
    <col min="12" max="12" width="16.54296875" style="73" bestFit="1" customWidth="1"/>
    <col min="13" max="13" width="11.7265625" style="73" customWidth="1"/>
    <col min="14" max="14" width="16.1796875" style="73" customWidth="1"/>
    <col min="15" max="15" width="12.26953125" style="73" customWidth="1"/>
    <col min="16" max="16" width="14.81640625" style="73" customWidth="1"/>
    <col min="17" max="17" width="17.453125" style="73" customWidth="1"/>
    <col min="18" max="18" width="15.453125" style="73" bestFit="1" customWidth="1"/>
    <col min="19" max="19" width="12.453125" style="73" customWidth="1"/>
    <col min="20" max="20" width="9.453125" style="73"/>
    <col min="21" max="21" width="16.1796875" style="73" customWidth="1"/>
    <col min="22" max="16384" width="9.453125" style="73"/>
  </cols>
  <sheetData>
    <row r="1" spans="1:19" ht="44.5" customHeight="1" thickBot="1" x14ac:dyDescent="0.3">
      <c r="A1" s="135" t="s">
        <v>140</v>
      </c>
      <c r="B1" s="34"/>
      <c r="C1" s="34"/>
      <c r="D1" s="34"/>
      <c r="E1" s="34"/>
      <c r="F1" s="34"/>
      <c r="G1" s="34"/>
      <c r="H1" s="34"/>
      <c r="I1" s="34"/>
      <c r="J1" s="91"/>
      <c r="K1" s="34"/>
      <c r="L1" s="117"/>
      <c r="M1" s="117"/>
      <c r="N1" s="117"/>
      <c r="O1" s="117"/>
      <c r="P1" s="117"/>
      <c r="Q1" s="117"/>
      <c r="R1" s="117"/>
      <c r="S1" s="34"/>
    </row>
    <row r="2" spans="1:19" s="57" customFormat="1" ht="24" customHeight="1" thickTop="1" x14ac:dyDescent="0.35">
      <c r="A2" s="120"/>
      <c r="B2" s="403" t="s">
        <v>51</v>
      </c>
      <c r="C2" s="404"/>
      <c r="D2" s="403" t="s">
        <v>52</v>
      </c>
      <c r="E2" s="404"/>
      <c r="F2" s="403" t="s">
        <v>64</v>
      </c>
      <c r="G2" s="404"/>
      <c r="H2" s="403" t="s">
        <v>33</v>
      </c>
      <c r="I2" s="403"/>
      <c r="J2" s="133"/>
      <c r="K2" s="120"/>
      <c r="L2" s="403" t="s">
        <v>51</v>
      </c>
      <c r="M2" s="404"/>
      <c r="N2" s="403" t="s">
        <v>52</v>
      </c>
      <c r="O2" s="404"/>
      <c r="P2" s="403" t="s">
        <v>64</v>
      </c>
      <c r="Q2" s="404"/>
      <c r="R2" s="403" t="s">
        <v>33</v>
      </c>
      <c r="S2" s="403"/>
    </row>
    <row r="3" spans="1:19" s="9" customFormat="1" ht="64" customHeight="1" thickBot="1" x14ac:dyDescent="0.35">
      <c r="A3" s="119" t="s">
        <v>49</v>
      </c>
      <c r="B3" s="134" t="s">
        <v>103</v>
      </c>
      <c r="C3" s="29" t="s">
        <v>105</v>
      </c>
      <c r="D3" s="134" t="s">
        <v>103</v>
      </c>
      <c r="E3" s="29" t="s">
        <v>105</v>
      </c>
      <c r="F3" s="134" t="s">
        <v>103</v>
      </c>
      <c r="G3" s="29" t="s">
        <v>105</v>
      </c>
      <c r="H3" s="134" t="s">
        <v>103</v>
      </c>
      <c r="I3" s="28" t="s">
        <v>105</v>
      </c>
      <c r="J3" s="133"/>
      <c r="K3" s="119" t="s">
        <v>49</v>
      </c>
      <c r="L3" s="134" t="s">
        <v>103</v>
      </c>
      <c r="M3" s="29" t="s">
        <v>105</v>
      </c>
      <c r="N3" s="134" t="s">
        <v>103</v>
      </c>
      <c r="O3" s="29" t="s">
        <v>105</v>
      </c>
      <c r="P3" s="134" t="s">
        <v>103</v>
      </c>
      <c r="Q3" s="29" t="s">
        <v>105</v>
      </c>
      <c r="R3" s="134" t="s">
        <v>103</v>
      </c>
      <c r="S3" s="28" t="s">
        <v>105</v>
      </c>
    </row>
    <row r="4" spans="1:19" ht="24" customHeight="1" thickTop="1" x14ac:dyDescent="0.25">
      <c r="A4" s="406" t="s">
        <v>67</v>
      </c>
      <c r="B4" s="406"/>
      <c r="C4" s="406"/>
      <c r="D4" s="406"/>
      <c r="E4" s="406"/>
      <c r="F4" s="406"/>
      <c r="G4" s="406"/>
      <c r="H4" s="406"/>
      <c r="I4" s="406"/>
      <c r="J4" s="88"/>
      <c r="K4" s="407" t="s">
        <v>89</v>
      </c>
      <c r="L4" s="407"/>
      <c r="M4" s="407"/>
      <c r="N4" s="407"/>
      <c r="O4" s="407"/>
      <c r="P4" s="407"/>
      <c r="Q4" s="407"/>
      <c r="R4" s="407"/>
      <c r="S4" s="407"/>
    </row>
    <row r="5" spans="1:19" s="9" customFormat="1" ht="16.5" customHeight="1" x14ac:dyDescent="0.3">
      <c r="A5" s="9" t="s">
        <v>53</v>
      </c>
      <c r="B5" s="58">
        <v>3495808</v>
      </c>
      <c r="C5" s="128">
        <v>202</v>
      </c>
      <c r="D5" s="58">
        <v>370084</v>
      </c>
      <c r="E5" s="128">
        <v>131</v>
      </c>
      <c r="F5" s="58">
        <v>41385</v>
      </c>
      <c r="G5" s="128">
        <v>185</v>
      </c>
      <c r="H5" s="58">
        <v>3907277</v>
      </c>
      <c r="I5" s="58">
        <v>195</v>
      </c>
      <c r="J5" s="58"/>
      <c r="K5" s="9" t="s">
        <v>53</v>
      </c>
      <c r="L5" s="58">
        <v>3567911</v>
      </c>
      <c r="M5" s="128">
        <v>203</v>
      </c>
      <c r="N5" s="58">
        <v>404042</v>
      </c>
      <c r="O5" s="128">
        <v>133</v>
      </c>
      <c r="P5" s="58">
        <v>43548</v>
      </c>
      <c r="Q5" s="128">
        <v>186</v>
      </c>
      <c r="R5" s="58">
        <v>4015501</v>
      </c>
      <c r="S5" s="58">
        <v>196</v>
      </c>
    </row>
    <row r="6" spans="1:19" s="9" customFormat="1" ht="15" x14ac:dyDescent="0.3">
      <c r="A6" s="129" t="s">
        <v>55</v>
      </c>
      <c r="B6" s="115">
        <v>825043</v>
      </c>
      <c r="C6" s="130">
        <v>200</v>
      </c>
      <c r="D6" s="115">
        <v>81020</v>
      </c>
      <c r="E6" s="130">
        <v>134</v>
      </c>
      <c r="F6" s="115">
        <v>11502</v>
      </c>
      <c r="G6" s="130">
        <v>179</v>
      </c>
      <c r="H6" s="115">
        <v>917565</v>
      </c>
      <c r="I6" s="115">
        <v>194</v>
      </c>
      <c r="J6" s="115"/>
      <c r="K6" s="129" t="s">
        <v>55</v>
      </c>
      <c r="L6" s="115">
        <v>873214</v>
      </c>
      <c r="M6" s="130">
        <v>201</v>
      </c>
      <c r="N6" s="115">
        <v>90137</v>
      </c>
      <c r="O6" s="130">
        <v>136</v>
      </c>
      <c r="P6" s="115">
        <v>12139</v>
      </c>
      <c r="Q6" s="130">
        <v>182</v>
      </c>
      <c r="R6" s="115">
        <v>975490</v>
      </c>
      <c r="S6" s="115">
        <v>195</v>
      </c>
    </row>
    <row r="7" spans="1:19" s="9" customFormat="1" ht="15" x14ac:dyDescent="0.3">
      <c r="A7" s="129" t="s">
        <v>41</v>
      </c>
      <c r="B7" s="115">
        <v>1524121</v>
      </c>
      <c r="C7" s="130">
        <v>203</v>
      </c>
      <c r="D7" s="115">
        <v>160743</v>
      </c>
      <c r="E7" s="130">
        <v>138</v>
      </c>
      <c r="F7" s="115">
        <v>17309</v>
      </c>
      <c r="G7" s="130">
        <v>190</v>
      </c>
      <c r="H7" s="115">
        <v>1702173</v>
      </c>
      <c r="I7" s="115">
        <v>197</v>
      </c>
      <c r="J7" s="115"/>
      <c r="K7" s="129" t="s">
        <v>41</v>
      </c>
      <c r="L7" s="115">
        <v>1539875</v>
      </c>
      <c r="M7" s="130">
        <v>204</v>
      </c>
      <c r="N7" s="115">
        <v>174016</v>
      </c>
      <c r="O7" s="130">
        <v>140</v>
      </c>
      <c r="P7" s="115">
        <v>18183</v>
      </c>
      <c r="Q7" s="130">
        <v>191</v>
      </c>
      <c r="R7" s="115">
        <v>1732074</v>
      </c>
      <c r="S7" s="115">
        <v>197</v>
      </c>
    </row>
    <row r="8" spans="1:19" s="9" customFormat="1" ht="15" x14ac:dyDescent="0.3">
      <c r="A8" s="129" t="s">
        <v>42</v>
      </c>
      <c r="B8" s="115">
        <v>1146644</v>
      </c>
      <c r="C8" s="130">
        <v>203</v>
      </c>
      <c r="D8" s="115">
        <v>128321</v>
      </c>
      <c r="E8" s="130">
        <v>120</v>
      </c>
      <c r="F8" s="115">
        <v>12574</v>
      </c>
      <c r="G8" s="130">
        <v>184</v>
      </c>
      <c r="H8" s="115">
        <v>1287539</v>
      </c>
      <c r="I8" s="115">
        <v>194</v>
      </c>
      <c r="J8" s="115"/>
      <c r="K8" s="129" t="s">
        <v>42</v>
      </c>
      <c r="L8" s="115">
        <v>1154822</v>
      </c>
      <c r="M8" s="130">
        <v>203</v>
      </c>
      <c r="N8" s="115">
        <v>139889</v>
      </c>
      <c r="O8" s="130">
        <v>122</v>
      </c>
      <c r="P8" s="115">
        <v>13226</v>
      </c>
      <c r="Q8" s="130">
        <v>184</v>
      </c>
      <c r="R8" s="115">
        <v>1307937</v>
      </c>
      <c r="S8" s="115">
        <v>194</v>
      </c>
    </row>
    <row r="9" spans="1:19" s="9" customFormat="1" ht="15" x14ac:dyDescent="0.3">
      <c r="A9" s="9" t="s">
        <v>43</v>
      </c>
      <c r="B9" s="58">
        <v>855543</v>
      </c>
      <c r="C9" s="128">
        <v>189</v>
      </c>
      <c r="D9" s="58">
        <v>101081</v>
      </c>
      <c r="E9" s="128">
        <v>106</v>
      </c>
      <c r="F9" s="58">
        <v>8973</v>
      </c>
      <c r="G9" s="128">
        <v>175</v>
      </c>
      <c r="H9" s="58">
        <v>965597</v>
      </c>
      <c r="I9" s="58">
        <v>181</v>
      </c>
      <c r="J9" s="58"/>
      <c r="K9" s="9" t="s">
        <v>43</v>
      </c>
      <c r="L9" s="58">
        <v>862134</v>
      </c>
      <c r="M9" s="128">
        <v>190</v>
      </c>
      <c r="N9" s="58">
        <v>110525</v>
      </c>
      <c r="O9" s="128">
        <v>107</v>
      </c>
      <c r="P9" s="58">
        <v>9468</v>
      </c>
      <c r="Q9" s="128">
        <v>175</v>
      </c>
      <c r="R9" s="58">
        <v>982127</v>
      </c>
      <c r="S9" s="58">
        <v>180</v>
      </c>
    </row>
    <row r="10" spans="1:19" s="9" customFormat="1" ht="15" x14ac:dyDescent="0.3">
      <c r="A10" s="9" t="s">
        <v>44</v>
      </c>
      <c r="B10" s="58">
        <v>590912</v>
      </c>
      <c r="C10" s="128">
        <v>161</v>
      </c>
      <c r="D10" s="58">
        <v>76660</v>
      </c>
      <c r="E10" s="128">
        <v>94</v>
      </c>
      <c r="F10" s="58">
        <v>5980</v>
      </c>
      <c r="G10" s="128">
        <v>158</v>
      </c>
      <c r="H10" s="58">
        <v>673552</v>
      </c>
      <c r="I10" s="58">
        <v>153</v>
      </c>
      <c r="J10" s="58"/>
      <c r="K10" s="9" t="s">
        <v>44</v>
      </c>
      <c r="L10" s="58">
        <v>595547</v>
      </c>
      <c r="M10" s="128">
        <v>161</v>
      </c>
      <c r="N10" s="58">
        <v>83996</v>
      </c>
      <c r="O10" s="128">
        <v>95</v>
      </c>
      <c r="P10" s="58">
        <v>6324</v>
      </c>
      <c r="Q10" s="128">
        <v>157</v>
      </c>
      <c r="R10" s="58">
        <v>685867</v>
      </c>
      <c r="S10" s="58">
        <v>153</v>
      </c>
    </row>
    <row r="11" spans="1:19" s="9" customFormat="1" ht="15" x14ac:dyDescent="0.3">
      <c r="A11" s="9" t="s">
        <v>45</v>
      </c>
      <c r="B11" s="58">
        <v>383730</v>
      </c>
      <c r="C11" s="128">
        <v>130</v>
      </c>
      <c r="D11" s="58">
        <v>54561</v>
      </c>
      <c r="E11" s="128">
        <v>58</v>
      </c>
      <c r="F11" s="58">
        <v>4098</v>
      </c>
      <c r="G11" s="128">
        <v>113</v>
      </c>
      <c r="H11" s="58">
        <v>442389</v>
      </c>
      <c r="I11" s="58">
        <v>121</v>
      </c>
      <c r="J11" s="58"/>
      <c r="K11" s="9" t="s">
        <v>45</v>
      </c>
      <c r="L11" s="58">
        <v>386178</v>
      </c>
      <c r="M11" s="128">
        <v>130</v>
      </c>
      <c r="N11" s="58">
        <v>59957</v>
      </c>
      <c r="O11" s="128">
        <v>58</v>
      </c>
      <c r="P11" s="58">
        <v>4302</v>
      </c>
      <c r="Q11" s="128">
        <v>113</v>
      </c>
      <c r="R11" s="58">
        <v>450437</v>
      </c>
      <c r="S11" s="58">
        <v>120</v>
      </c>
    </row>
    <row r="12" spans="1:19" s="9" customFormat="1" ht="15" x14ac:dyDescent="0.3">
      <c r="A12" s="9" t="s">
        <v>46</v>
      </c>
      <c r="B12" s="58">
        <v>239084</v>
      </c>
      <c r="C12" s="128">
        <v>100</v>
      </c>
      <c r="D12" s="58">
        <v>35855</v>
      </c>
      <c r="E12" s="128">
        <v>46</v>
      </c>
      <c r="F12" s="58">
        <v>2590</v>
      </c>
      <c r="G12" s="128">
        <v>88</v>
      </c>
      <c r="H12" s="58">
        <v>277529</v>
      </c>
      <c r="I12" s="58">
        <v>92</v>
      </c>
      <c r="J12" s="58"/>
      <c r="K12" s="9" t="s">
        <v>46</v>
      </c>
      <c r="L12" s="58">
        <v>244410</v>
      </c>
      <c r="M12" s="128">
        <v>99</v>
      </c>
      <c r="N12" s="58">
        <v>41347</v>
      </c>
      <c r="O12" s="128">
        <v>46</v>
      </c>
      <c r="P12" s="58">
        <v>2696</v>
      </c>
      <c r="Q12" s="128">
        <v>88</v>
      </c>
      <c r="R12" s="58">
        <v>288453</v>
      </c>
      <c r="S12" s="58">
        <v>92</v>
      </c>
    </row>
    <row r="13" spans="1:19" s="9" customFormat="1" ht="14.5" customHeight="1" x14ac:dyDescent="0.3">
      <c r="A13" s="9" t="s">
        <v>47</v>
      </c>
      <c r="B13" s="58">
        <v>147159</v>
      </c>
      <c r="C13" s="128">
        <v>69</v>
      </c>
      <c r="D13" s="58">
        <v>24628</v>
      </c>
      <c r="E13" s="128">
        <v>34</v>
      </c>
      <c r="F13" s="58">
        <v>1805</v>
      </c>
      <c r="G13" s="128">
        <v>63</v>
      </c>
      <c r="H13" s="58">
        <v>173592</v>
      </c>
      <c r="I13" s="58">
        <v>64</v>
      </c>
      <c r="J13" s="58"/>
      <c r="K13" s="9" t="s">
        <v>47</v>
      </c>
      <c r="L13" s="58">
        <v>151220</v>
      </c>
      <c r="M13" s="128">
        <v>69</v>
      </c>
      <c r="N13" s="58">
        <v>28453</v>
      </c>
      <c r="O13" s="128">
        <v>34</v>
      </c>
      <c r="P13" s="58">
        <v>1907</v>
      </c>
      <c r="Q13" s="128">
        <v>63</v>
      </c>
      <c r="R13" s="58">
        <v>181580</v>
      </c>
      <c r="S13" s="58">
        <v>64</v>
      </c>
    </row>
    <row r="14" spans="1:19" s="9" customFormat="1" ht="15" x14ac:dyDescent="0.3">
      <c r="A14" s="9" t="s">
        <v>48</v>
      </c>
      <c r="B14" s="58">
        <v>221538</v>
      </c>
      <c r="C14" s="128">
        <v>53</v>
      </c>
      <c r="D14" s="58">
        <v>48063</v>
      </c>
      <c r="E14" s="128">
        <v>27</v>
      </c>
      <c r="F14" s="58">
        <v>3599</v>
      </c>
      <c r="G14" s="128">
        <v>50</v>
      </c>
      <c r="H14" s="58">
        <v>273200</v>
      </c>
      <c r="I14" s="58">
        <v>49</v>
      </c>
      <c r="J14" s="58"/>
      <c r="K14" s="9" t="s">
        <v>48</v>
      </c>
      <c r="L14" s="58">
        <v>244064</v>
      </c>
      <c r="M14" s="128">
        <v>53</v>
      </c>
      <c r="N14" s="58">
        <v>60132</v>
      </c>
      <c r="O14" s="128">
        <v>27</v>
      </c>
      <c r="P14" s="58">
        <v>3850</v>
      </c>
      <c r="Q14" s="128">
        <v>50</v>
      </c>
      <c r="R14" s="58">
        <v>308046</v>
      </c>
      <c r="S14" s="58">
        <v>48</v>
      </c>
    </row>
    <row r="15" spans="1:19" s="9" customFormat="1" ht="15" x14ac:dyDescent="0.3">
      <c r="A15" s="9" t="s">
        <v>32</v>
      </c>
      <c r="B15" s="58">
        <v>1465800</v>
      </c>
      <c r="C15" s="128">
        <v>54</v>
      </c>
      <c r="D15" s="58">
        <v>235148</v>
      </c>
      <c r="E15" s="128">
        <v>27</v>
      </c>
      <c r="F15" s="58">
        <v>15890</v>
      </c>
      <c r="G15" s="128">
        <v>43</v>
      </c>
      <c r="H15" s="58">
        <v>1716838</v>
      </c>
      <c r="I15" s="58">
        <v>50</v>
      </c>
      <c r="J15" s="58"/>
      <c r="K15" s="9" t="s">
        <v>32</v>
      </c>
      <c r="L15" s="58">
        <v>1391328</v>
      </c>
      <c r="M15" s="128">
        <v>53</v>
      </c>
      <c r="N15" s="58">
        <v>225136</v>
      </c>
      <c r="O15" s="128">
        <v>27</v>
      </c>
      <c r="P15" s="58">
        <v>15710</v>
      </c>
      <c r="Q15" s="128">
        <v>43</v>
      </c>
      <c r="R15" s="58">
        <v>1632174</v>
      </c>
      <c r="S15" s="58">
        <v>49</v>
      </c>
    </row>
    <row r="16" spans="1:19" s="9" customFormat="1" ht="15" x14ac:dyDescent="0.3">
      <c r="A16" s="131" t="s">
        <v>78</v>
      </c>
      <c r="B16" s="131">
        <v>7399574</v>
      </c>
      <c r="C16" s="132">
        <v>154</v>
      </c>
      <c r="D16" s="131">
        <v>946080</v>
      </c>
      <c r="E16" s="132">
        <v>84</v>
      </c>
      <c r="F16" s="131">
        <v>84320</v>
      </c>
      <c r="G16" s="132">
        <v>141</v>
      </c>
      <c r="H16" s="131">
        <v>8429974</v>
      </c>
      <c r="I16" s="131">
        <v>146</v>
      </c>
      <c r="J16" s="79"/>
      <c r="K16" s="131" t="s">
        <v>78</v>
      </c>
      <c r="L16" s="131">
        <v>7442792</v>
      </c>
      <c r="M16" s="132">
        <v>155</v>
      </c>
      <c r="N16" s="131">
        <v>1013588</v>
      </c>
      <c r="O16" s="132">
        <v>86</v>
      </c>
      <c r="P16" s="131">
        <v>87805</v>
      </c>
      <c r="Q16" s="132">
        <v>142</v>
      </c>
      <c r="R16" s="131">
        <v>8544185</v>
      </c>
      <c r="S16" s="131">
        <v>147</v>
      </c>
    </row>
    <row r="17" spans="1:22" ht="27" customHeight="1" x14ac:dyDescent="0.25">
      <c r="A17" s="406" t="s">
        <v>68</v>
      </c>
      <c r="B17" s="406"/>
      <c r="C17" s="406"/>
      <c r="D17" s="406"/>
      <c r="E17" s="406"/>
      <c r="F17" s="406"/>
      <c r="G17" s="406"/>
      <c r="H17" s="406"/>
      <c r="I17" s="406"/>
      <c r="J17" s="88"/>
      <c r="K17" s="405" t="s">
        <v>117</v>
      </c>
      <c r="L17" s="405"/>
      <c r="M17" s="405"/>
      <c r="N17" s="405"/>
      <c r="O17" s="405"/>
      <c r="P17" s="405"/>
      <c r="Q17" s="405"/>
      <c r="R17" s="405"/>
      <c r="S17" s="405"/>
    </row>
    <row r="18" spans="1:22" ht="15" x14ac:dyDescent="0.3">
      <c r="A18" s="9" t="s">
        <v>53</v>
      </c>
      <c r="B18" s="58">
        <v>3494572</v>
      </c>
      <c r="C18" s="128">
        <v>202</v>
      </c>
      <c r="D18" s="58">
        <v>376182</v>
      </c>
      <c r="E18" s="128">
        <v>132</v>
      </c>
      <c r="F18" s="58">
        <v>41362</v>
      </c>
      <c r="G18" s="128">
        <v>186</v>
      </c>
      <c r="H18" s="58">
        <v>3912116</v>
      </c>
      <c r="I18" s="58">
        <v>195</v>
      </c>
      <c r="J18" s="2"/>
      <c r="K18" s="9" t="s">
        <v>53</v>
      </c>
      <c r="L18" s="58">
        <v>3581899</v>
      </c>
      <c r="M18" s="128">
        <v>203</v>
      </c>
      <c r="N18" s="58">
        <v>412601</v>
      </c>
      <c r="O18" s="128">
        <v>133</v>
      </c>
      <c r="P18" s="58">
        <v>44155</v>
      </c>
      <c r="Q18" s="128">
        <v>186</v>
      </c>
      <c r="R18" s="58">
        <v>4038655</v>
      </c>
      <c r="S18" s="58">
        <v>196</v>
      </c>
    </row>
    <row r="19" spans="1:22" ht="15" x14ac:dyDescent="0.3">
      <c r="A19" s="129" t="s">
        <v>55</v>
      </c>
      <c r="B19" s="115">
        <v>825390</v>
      </c>
      <c r="C19" s="130">
        <v>199</v>
      </c>
      <c r="D19" s="115">
        <v>81862</v>
      </c>
      <c r="E19" s="130">
        <v>135</v>
      </c>
      <c r="F19" s="115">
        <v>11410</v>
      </c>
      <c r="G19" s="130">
        <v>180</v>
      </c>
      <c r="H19" s="115">
        <v>918662</v>
      </c>
      <c r="I19" s="115">
        <v>193</v>
      </c>
      <c r="J19" s="31"/>
      <c r="K19" s="129" t="s">
        <v>55</v>
      </c>
      <c r="L19" s="115">
        <v>876314</v>
      </c>
      <c r="M19" s="130">
        <v>201</v>
      </c>
      <c r="N19" s="115">
        <v>91156</v>
      </c>
      <c r="O19" s="130">
        <v>136</v>
      </c>
      <c r="P19" s="115">
        <v>12173</v>
      </c>
      <c r="Q19" s="130">
        <v>181</v>
      </c>
      <c r="R19" s="115">
        <v>979643</v>
      </c>
      <c r="S19" s="115">
        <v>194</v>
      </c>
    </row>
    <row r="20" spans="1:22" ht="15" x14ac:dyDescent="0.3">
      <c r="A20" s="129" t="s">
        <v>41</v>
      </c>
      <c r="B20" s="115">
        <v>1522728</v>
      </c>
      <c r="C20" s="130">
        <v>203</v>
      </c>
      <c r="D20" s="115">
        <v>163408</v>
      </c>
      <c r="E20" s="130">
        <v>139</v>
      </c>
      <c r="F20" s="115">
        <v>17332</v>
      </c>
      <c r="G20" s="130">
        <v>190</v>
      </c>
      <c r="H20" s="115">
        <v>1703468</v>
      </c>
      <c r="I20" s="115">
        <v>197</v>
      </c>
      <c r="J20" s="31"/>
      <c r="K20" s="129" t="s">
        <v>41</v>
      </c>
      <c r="L20" s="115">
        <v>1546193</v>
      </c>
      <c r="M20" s="130">
        <v>204</v>
      </c>
      <c r="N20" s="115">
        <v>177878</v>
      </c>
      <c r="O20" s="130">
        <v>141</v>
      </c>
      <c r="P20" s="115">
        <v>18513</v>
      </c>
      <c r="Q20" s="130">
        <v>191</v>
      </c>
      <c r="R20" s="115">
        <v>1742584</v>
      </c>
      <c r="S20" s="115">
        <v>197</v>
      </c>
    </row>
    <row r="21" spans="1:22" ht="15" x14ac:dyDescent="0.3">
      <c r="A21" s="129" t="s">
        <v>42</v>
      </c>
      <c r="B21" s="115">
        <v>1146454</v>
      </c>
      <c r="C21" s="130">
        <v>203</v>
      </c>
      <c r="D21" s="115">
        <v>130912</v>
      </c>
      <c r="E21" s="130">
        <v>121</v>
      </c>
      <c r="F21" s="115">
        <v>12620</v>
      </c>
      <c r="G21" s="130">
        <v>184</v>
      </c>
      <c r="H21" s="115">
        <v>1289986</v>
      </c>
      <c r="I21" s="115">
        <v>194</v>
      </c>
      <c r="J21" s="31"/>
      <c r="K21" s="129" t="s">
        <v>42</v>
      </c>
      <c r="L21" s="115">
        <v>1159392</v>
      </c>
      <c r="M21" s="130">
        <v>203</v>
      </c>
      <c r="N21" s="115">
        <v>143567</v>
      </c>
      <c r="O21" s="130">
        <v>122</v>
      </c>
      <c r="P21" s="115">
        <v>13469</v>
      </c>
      <c r="Q21" s="130">
        <v>184</v>
      </c>
      <c r="R21" s="115">
        <v>1316428</v>
      </c>
      <c r="S21" s="115">
        <v>194</v>
      </c>
      <c r="U21" s="74"/>
      <c r="V21" s="74"/>
    </row>
    <row r="22" spans="1:22" ht="15" x14ac:dyDescent="0.3">
      <c r="A22" s="9" t="s">
        <v>43</v>
      </c>
      <c r="B22" s="58">
        <v>855302</v>
      </c>
      <c r="C22" s="128">
        <v>189</v>
      </c>
      <c r="D22" s="58">
        <v>103229</v>
      </c>
      <c r="E22" s="128">
        <v>106</v>
      </c>
      <c r="F22" s="58">
        <v>9006</v>
      </c>
      <c r="G22" s="128">
        <v>175</v>
      </c>
      <c r="H22" s="58">
        <v>967537</v>
      </c>
      <c r="I22" s="58">
        <v>180</v>
      </c>
      <c r="J22" s="71"/>
      <c r="K22" s="9" t="s">
        <v>43</v>
      </c>
      <c r="L22" s="58">
        <v>866307</v>
      </c>
      <c r="M22" s="128">
        <v>190</v>
      </c>
      <c r="N22" s="58">
        <v>113675</v>
      </c>
      <c r="O22" s="128">
        <v>107</v>
      </c>
      <c r="P22" s="58">
        <v>9633</v>
      </c>
      <c r="Q22" s="128">
        <v>175</v>
      </c>
      <c r="R22" s="58">
        <v>989615</v>
      </c>
      <c r="S22" s="58">
        <v>180</v>
      </c>
      <c r="U22" s="74"/>
      <c r="V22" s="74"/>
    </row>
    <row r="23" spans="1:22" ht="15" x14ac:dyDescent="0.3">
      <c r="A23" s="9" t="s">
        <v>44</v>
      </c>
      <c r="B23" s="58">
        <v>590280</v>
      </c>
      <c r="C23" s="128">
        <v>161</v>
      </c>
      <c r="D23" s="58">
        <v>78363</v>
      </c>
      <c r="E23" s="128">
        <v>95</v>
      </c>
      <c r="F23" s="58">
        <v>6039</v>
      </c>
      <c r="G23" s="128">
        <v>158</v>
      </c>
      <c r="H23" s="58">
        <v>674682</v>
      </c>
      <c r="I23" s="58">
        <v>153</v>
      </c>
      <c r="J23" s="71"/>
      <c r="K23" s="9" t="s">
        <v>44</v>
      </c>
      <c r="L23" s="58">
        <v>599171</v>
      </c>
      <c r="M23" s="128">
        <v>161</v>
      </c>
      <c r="N23" s="58">
        <v>86777</v>
      </c>
      <c r="O23" s="128">
        <v>95</v>
      </c>
      <c r="P23" s="58">
        <v>6439</v>
      </c>
      <c r="Q23" s="128">
        <v>157</v>
      </c>
      <c r="R23" s="58">
        <v>692387</v>
      </c>
      <c r="S23" s="58">
        <v>153</v>
      </c>
      <c r="U23" s="74"/>
      <c r="V23" s="74"/>
    </row>
    <row r="24" spans="1:22" ht="15" x14ac:dyDescent="0.3">
      <c r="A24" s="9" t="s">
        <v>45</v>
      </c>
      <c r="B24" s="58">
        <v>383148</v>
      </c>
      <c r="C24" s="128">
        <v>130</v>
      </c>
      <c r="D24" s="58">
        <v>55599</v>
      </c>
      <c r="E24" s="128">
        <v>58</v>
      </c>
      <c r="F24" s="58">
        <v>4113</v>
      </c>
      <c r="G24" s="128">
        <v>113</v>
      </c>
      <c r="H24" s="58">
        <v>442860</v>
      </c>
      <c r="I24" s="58">
        <v>120</v>
      </c>
      <c r="J24" s="71"/>
      <c r="K24" s="9" t="s">
        <v>45</v>
      </c>
      <c r="L24" s="58">
        <v>388862</v>
      </c>
      <c r="M24" s="128">
        <v>130</v>
      </c>
      <c r="N24" s="58">
        <v>62224</v>
      </c>
      <c r="O24" s="128">
        <v>58</v>
      </c>
      <c r="P24" s="58">
        <v>4406</v>
      </c>
      <c r="Q24" s="128">
        <v>113</v>
      </c>
      <c r="R24" s="58">
        <v>455492</v>
      </c>
      <c r="S24" s="58">
        <v>120</v>
      </c>
      <c r="U24" s="74"/>
      <c r="V24" s="74"/>
    </row>
    <row r="25" spans="1:22" ht="14.5" customHeight="1" x14ac:dyDescent="0.3">
      <c r="A25" s="9" t="s">
        <v>46</v>
      </c>
      <c r="B25" s="58">
        <v>238180</v>
      </c>
      <c r="C25" s="128">
        <v>100</v>
      </c>
      <c r="D25" s="58">
        <v>36224</v>
      </c>
      <c r="E25" s="128">
        <v>46</v>
      </c>
      <c r="F25" s="58">
        <v>2602</v>
      </c>
      <c r="G25" s="128">
        <v>88</v>
      </c>
      <c r="H25" s="58">
        <v>277006</v>
      </c>
      <c r="I25" s="58">
        <v>92</v>
      </c>
      <c r="J25" s="71"/>
      <c r="K25" s="9" t="s">
        <v>46</v>
      </c>
      <c r="L25" s="58">
        <v>245986</v>
      </c>
      <c r="M25" s="128">
        <v>99</v>
      </c>
      <c r="N25" s="58">
        <v>42387</v>
      </c>
      <c r="O25" s="128">
        <v>46</v>
      </c>
      <c r="P25" s="58">
        <v>2728</v>
      </c>
      <c r="Q25" s="128">
        <v>88</v>
      </c>
      <c r="R25" s="58">
        <v>291101</v>
      </c>
      <c r="S25" s="58">
        <v>91</v>
      </c>
      <c r="U25" s="74"/>
      <c r="V25" s="74"/>
    </row>
    <row r="26" spans="1:22" ht="15" x14ac:dyDescent="0.3">
      <c r="A26" s="9" t="s">
        <v>47</v>
      </c>
      <c r="B26" s="58">
        <v>146256</v>
      </c>
      <c r="C26" s="128">
        <v>69</v>
      </c>
      <c r="D26" s="58">
        <v>24891</v>
      </c>
      <c r="E26" s="128">
        <v>34</v>
      </c>
      <c r="F26" s="58">
        <v>1812</v>
      </c>
      <c r="G26" s="128">
        <v>63</v>
      </c>
      <c r="H26" s="58">
        <v>172959</v>
      </c>
      <c r="I26" s="58">
        <v>64</v>
      </c>
      <c r="J26" s="71"/>
      <c r="K26" s="9" t="s">
        <v>47</v>
      </c>
      <c r="L26" s="58">
        <v>152564</v>
      </c>
      <c r="M26" s="128">
        <v>69</v>
      </c>
      <c r="N26" s="58">
        <v>29403</v>
      </c>
      <c r="O26" s="128">
        <v>34</v>
      </c>
      <c r="P26" s="58">
        <v>1930</v>
      </c>
      <c r="Q26" s="128">
        <v>63</v>
      </c>
      <c r="R26" s="58">
        <v>183897</v>
      </c>
      <c r="S26" s="58">
        <v>63</v>
      </c>
      <c r="U26" s="74"/>
      <c r="V26" s="74"/>
    </row>
    <row r="27" spans="1:22" ht="15" x14ac:dyDescent="0.3">
      <c r="A27" s="9" t="s">
        <v>48</v>
      </c>
      <c r="B27" s="58">
        <v>219707</v>
      </c>
      <c r="C27" s="128">
        <v>53</v>
      </c>
      <c r="D27" s="58">
        <v>49936</v>
      </c>
      <c r="E27" s="128">
        <v>27</v>
      </c>
      <c r="F27" s="58">
        <v>3616</v>
      </c>
      <c r="G27" s="128">
        <v>50</v>
      </c>
      <c r="H27" s="58">
        <v>273259</v>
      </c>
      <c r="I27" s="58">
        <v>49</v>
      </c>
      <c r="J27" s="71"/>
      <c r="K27" s="9" t="s">
        <v>48</v>
      </c>
      <c r="L27" s="58">
        <v>246692</v>
      </c>
      <c r="M27" s="128">
        <v>53</v>
      </c>
      <c r="N27" s="58">
        <v>63499</v>
      </c>
      <c r="O27" s="128">
        <v>27</v>
      </c>
      <c r="P27" s="58">
        <v>3900</v>
      </c>
      <c r="Q27" s="128">
        <v>50</v>
      </c>
      <c r="R27" s="58">
        <v>314091</v>
      </c>
      <c r="S27" s="58">
        <v>48</v>
      </c>
      <c r="U27" s="58"/>
      <c r="V27" s="74"/>
    </row>
    <row r="28" spans="1:22" ht="15" x14ac:dyDescent="0.3">
      <c r="A28" s="9" t="s">
        <v>32</v>
      </c>
      <c r="B28" s="58">
        <v>1456786</v>
      </c>
      <c r="C28" s="128">
        <v>54</v>
      </c>
      <c r="D28" s="58">
        <v>237076</v>
      </c>
      <c r="E28" s="128">
        <v>27</v>
      </c>
      <c r="F28" s="58">
        <v>15824</v>
      </c>
      <c r="G28" s="128">
        <v>43</v>
      </c>
      <c r="H28" s="58">
        <v>1709686</v>
      </c>
      <c r="I28" s="58">
        <v>50</v>
      </c>
      <c r="J28" s="71"/>
      <c r="K28" s="9" t="s">
        <v>32</v>
      </c>
      <c r="L28" s="58">
        <v>1377137</v>
      </c>
      <c r="M28" s="128">
        <v>53</v>
      </c>
      <c r="N28" s="58">
        <v>218150</v>
      </c>
      <c r="O28" s="128">
        <v>27</v>
      </c>
      <c r="P28" s="58">
        <v>15743</v>
      </c>
      <c r="Q28" s="128">
        <v>50</v>
      </c>
      <c r="R28" s="58">
        <v>1611030</v>
      </c>
      <c r="S28" s="58">
        <v>50</v>
      </c>
      <c r="U28" s="58"/>
      <c r="V28" s="74"/>
    </row>
    <row r="29" spans="1:22" ht="15" x14ac:dyDescent="0.25">
      <c r="A29" s="131" t="s">
        <v>78</v>
      </c>
      <c r="B29" s="131">
        <v>7384231</v>
      </c>
      <c r="C29" s="132">
        <v>154</v>
      </c>
      <c r="D29" s="131">
        <v>961500</v>
      </c>
      <c r="E29" s="132">
        <v>85</v>
      </c>
      <c r="F29" s="131">
        <v>84374</v>
      </c>
      <c r="G29" s="132">
        <v>141</v>
      </c>
      <c r="H29" s="131">
        <v>8430105</v>
      </c>
      <c r="I29" s="131">
        <v>146</v>
      </c>
      <c r="J29" s="92"/>
      <c r="K29" s="131" t="s">
        <v>78</v>
      </c>
      <c r="L29" s="131">
        <v>7458618</v>
      </c>
      <c r="M29" s="132">
        <v>155</v>
      </c>
      <c r="N29" s="131">
        <v>1028716</v>
      </c>
      <c r="O29" s="132">
        <v>87</v>
      </c>
      <c r="P29" s="131">
        <v>88934</v>
      </c>
      <c r="Q29" s="132">
        <v>144</v>
      </c>
      <c r="R29" s="131">
        <v>8576268</v>
      </c>
      <c r="S29" s="131">
        <v>147</v>
      </c>
      <c r="U29" s="58"/>
      <c r="V29" s="74"/>
    </row>
    <row r="30" spans="1:22" ht="20.5" customHeight="1" x14ac:dyDescent="0.25">
      <c r="A30" s="406" t="s">
        <v>69</v>
      </c>
      <c r="B30" s="406"/>
      <c r="C30" s="406"/>
      <c r="D30" s="406"/>
      <c r="E30" s="406"/>
      <c r="F30" s="406"/>
      <c r="G30" s="406"/>
      <c r="H30" s="406"/>
      <c r="I30" s="406"/>
      <c r="J30" s="88"/>
      <c r="K30" s="405" t="s">
        <v>121</v>
      </c>
      <c r="L30" s="405"/>
      <c r="M30" s="405"/>
      <c r="N30" s="405"/>
      <c r="O30" s="405"/>
      <c r="P30" s="405"/>
      <c r="Q30" s="405"/>
      <c r="R30" s="405"/>
      <c r="S30" s="405"/>
      <c r="U30" s="58"/>
      <c r="V30" s="74"/>
    </row>
    <row r="31" spans="1:22" ht="15" x14ac:dyDescent="0.3">
      <c r="A31" s="9" t="s">
        <v>53</v>
      </c>
      <c r="B31" s="58">
        <v>3569197</v>
      </c>
      <c r="C31" s="128">
        <v>202</v>
      </c>
      <c r="D31" s="58">
        <v>390888</v>
      </c>
      <c r="E31" s="128">
        <v>132</v>
      </c>
      <c r="F31" s="58">
        <v>42560</v>
      </c>
      <c r="G31" s="128">
        <v>186</v>
      </c>
      <c r="H31" s="58">
        <v>4002645</v>
      </c>
      <c r="I31" s="58">
        <v>195</v>
      </c>
      <c r="J31" s="2"/>
      <c r="K31" s="9" t="s">
        <v>53</v>
      </c>
      <c r="L31" s="58">
        <v>3597929</v>
      </c>
      <c r="M31" s="128">
        <v>203</v>
      </c>
      <c r="N31" s="58">
        <v>422774</v>
      </c>
      <c r="O31" s="128">
        <v>134</v>
      </c>
      <c r="P31" s="58">
        <v>45283</v>
      </c>
      <c r="Q31" s="128">
        <v>188</v>
      </c>
      <c r="R31" s="58">
        <v>4065986</v>
      </c>
      <c r="S31" s="58">
        <v>195</v>
      </c>
      <c r="U31" s="58"/>
      <c r="V31" s="74"/>
    </row>
    <row r="32" spans="1:22" ht="15" x14ac:dyDescent="0.3">
      <c r="A32" s="129" t="s">
        <v>55</v>
      </c>
      <c r="B32" s="115">
        <v>890334</v>
      </c>
      <c r="C32" s="130">
        <v>200</v>
      </c>
      <c r="D32" s="115">
        <v>91609</v>
      </c>
      <c r="E32" s="130">
        <v>134</v>
      </c>
      <c r="F32" s="115">
        <v>12393</v>
      </c>
      <c r="G32" s="130">
        <v>180</v>
      </c>
      <c r="H32" s="115">
        <v>994336</v>
      </c>
      <c r="I32" s="115">
        <v>194</v>
      </c>
      <c r="J32" s="31"/>
      <c r="K32" s="129" t="s">
        <v>55</v>
      </c>
      <c r="L32" s="115">
        <v>881689</v>
      </c>
      <c r="M32" s="130">
        <v>201</v>
      </c>
      <c r="N32" s="115">
        <v>93095</v>
      </c>
      <c r="O32" s="130">
        <v>137</v>
      </c>
      <c r="P32" s="115">
        <v>12454</v>
      </c>
      <c r="Q32" s="130">
        <v>186</v>
      </c>
      <c r="R32" s="115">
        <v>987238</v>
      </c>
      <c r="S32" s="115">
        <v>194</v>
      </c>
      <c r="U32" s="58"/>
      <c r="V32" s="74"/>
    </row>
    <row r="33" spans="1:22" ht="15" x14ac:dyDescent="0.3">
      <c r="A33" s="129" t="s">
        <v>41</v>
      </c>
      <c r="B33" s="115">
        <v>1531729</v>
      </c>
      <c r="C33" s="130">
        <v>204</v>
      </c>
      <c r="D33" s="115">
        <v>166698</v>
      </c>
      <c r="E33" s="130">
        <v>139</v>
      </c>
      <c r="F33" s="115">
        <v>17490</v>
      </c>
      <c r="G33" s="130">
        <v>190</v>
      </c>
      <c r="H33" s="115">
        <v>1715917</v>
      </c>
      <c r="I33" s="115">
        <v>197</v>
      </c>
      <c r="J33" s="31"/>
      <c r="K33" s="129" t="s">
        <v>41</v>
      </c>
      <c r="L33" s="115">
        <v>1552539</v>
      </c>
      <c r="M33" s="130">
        <v>204</v>
      </c>
      <c r="N33" s="115">
        <v>182335</v>
      </c>
      <c r="O33" s="130">
        <v>141</v>
      </c>
      <c r="P33" s="115">
        <v>19006</v>
      </c>
      <c r="Q33" s="130">
        <v>191</v>
      </c>
      <c r="R33" s="115">
        <v>1753880</v>
      </c>
      <c r="S33" s="115">
        <v>197</v>
      </c>
      <c r="U33" s="58"/>
      <c r="V33" s="74"/>
    </row>
    <row r="34" spans="1:22" ht="15" x14ac:dyDescent="0.3">
      <c r="A34" s="129" t="s">
        <v>42</v>
      </c>
      <c r="B34" s="115">
        <v>1147134</v>
      </c>
      <c r="C34" s="130">
        <v>203</v>
      </c>
      <c r="D34" s="115">
        <v>132581</v>
      </c>
      <c r="E34" s="130">
        <v>121</v>
      </c>
      <c r="F34" s="115">
        <v>12677</v>
      </c>
      <c r="G34" s="130">
        <v>184</v>
      </c>
      <c r="H34" s="115">
        <v>1292392</v>
      </c>
      <c r="I34" s="115">
        <v>194</v>
      </c>
      <c r="J34" s="31"/>
      <c r="K34" s="129" t="s">
        <v>42</v>
      </c>
      <c r="L34" s="115">
        <v>1163701</v>
      </c>
      <c r="M34" s="130">
        <v>203</v>
      </c>
      <c r="N34" s="115">
        <v>147344</v>
      </c>
      <c r="O34" s="130">
        <v>122</v>
      </c>
      <c r="P34" s="115">
        <v>13823</v>
      </c>
      <c r="Q34" s="130">
        <v>185</v>
      </c>
      <c r="R34" s="115">
        <v>1324868</v>
      </c>
      <c r="S34" s="115">
        <v>194</v>
      </c>
      <c r="U34" s="58"/>
      <c r="V34" s="74"/>
    </row>
    <row r="35" spans="1:22" ht="15" x14ac:dyDescent="0.3">
      <c r="A35" s="9" t="s">
        <v>43</v>
      </c>
      <c r="B35" s="58">
        <v>855798</v>
      </c>
      <c r="C35" s="128">
        <v>190</v>
      </c>
      <c r="D35" s="58">
        <v>104553</v>
      </c>
      <c r="E35" s="128">
        <v>107</v>
      </c>
      <c r="F35" s="58">
        <v>9068</v>
      </c>
      <c r="G35" s="128">
        <v>175</v>
      </c>
      <c r="H35" s="58">
        <v>969419</v>
      </c>
      <c r="I35" s="58">
        <v>181</v>
      </c>
      <c r="J35" s="71"/>
      <c r="K35" s="9" t="s">
        <v>43</v>
      </c>
      <c r="L35" s="58">
        <v>869663</v>
      </c>
      <c r="M35" s="128">
        <v>190</v>
      </c>
      <c r="N35" s="58">
        <v>116916</v>
      </c>
      <c r="O35" s="128">
        <v>107</v>
      </c>
      <c r="P35" s="58">
        <v>9824</v>
      </c>
      <c r="Q35" s="128">
        <v>175</v>
      </c>
      <c r="R35" s="58">
        <v>996403</v>
      </c>
      <c r="S35" s="58">
        <v>180</v>
      </c>
      <c r="U35" s="58"/>
      <c r="V35" s="74"/>
    </row>
    <row r="36" spans="1:22" ht="15" x14ac:dyDescent="0.3">
      <c r="A36" s="9" t="s">
        <v>44</v>
      </c>
      <c r="B36" s="58">
        <v>590682</v>
      </c>
      <c r="C36" s="128">
        <v>161</v>
      </c>
      <c r="D36" s="58">
        <v>79288</v>
      </c>
      <c r="E36" s="128">
        <v>95</v>
      </c>
      <c r="F36" s="58">
        <v>6058</v>
      </c>
      <c r="G36" s="128">
        <v>158</v>
      </c>
      <c r="H36" s="58">
        <v>676028</v>
      </c>
      <c r="I36" s="58">
        <v>153</v>
      </c>
      <c r="J36" s="71"/>
      <c r="K36" s="9" t="s">
        <v>44</v>
      </c>
      <c r="L36" s="58">
        <v>601862</v>
      </c>
      <c r="M36" s="128">
        <v>161</v>
      </c>
      <c r="N36" s="58">
        <v>89391</v>
      </c>
      <c r="O36" s="128">
        <v>95</v>
      </c>
      <c r="P36" s="58">
        <v>6566</v>
      </c>
      <c r="Q36" s="128">
        <v>157</v>
      </c>
      <c r="R36" s="58">
        <v>697819</v>
      </c>
      <c r="S36" s="58">
        <v>153</v>
      </c>
      <c r="U36" s="58"/>
      <c r="V36" s="74"/>
    </row>
    <row r="37" spans="1:22" ht="15" x14ac:dyDescent="0.3">
      <c r="A37" s="9" t="s">
        <v>45</v>
      </c>
      <c r="B37" s="58">
        <v>383446</v>
      </c>
      <c r="C37" s="128">
        <v>130</v>
      </c>
      <c r="D37" s="58">
        <v>56439</v>
      </c>
      <c r="E37" s="128">
        <v>58</v>
      </c>
      <c r="F37" s="58">
        <v>4128</v>
      </c>
      <c r="G37" s="128">
        <v>113</v>
      </c>
      <c r="H37" s="58">
        <v>444013</v>
      </c>
      <c r="I37" s="58">
        <v>120</v>
      </c>
      <c r="J37" s="71"/>
      <c r="K37" s="9" t="s">
        <v>45</v>
      </c>
      <c r="L37" s="58">
        <v>390901</v>
      </c>
      <c r="M37" s="128">
        <v>130</v>
      </c>
      <c r="N37" s="58">
        <v>64430</v>
      </c>
      <c r="O37" s="128">
        <v>58</v>
      </c>
      <c r="P37" s="58">
        <v>4516</v>
      </c>
      <c r="Q37" s="128">
        <v>113</v>
      </c>
      <c r="R37" s="58">
        <v>459847</v>
      </c>
      <c r="S37" s="58">
        <v>120</v>
      </c>
      <c r="U37" s="74"/>
      <c r="V37" s="74"/>
    </row>
    <row r="38" spans="1:22" ht="14.5" customHeight="1" x14ac:dyDescent="0.3">
      <c r="A38" s="9" t="s">
        <v>46</v>
      </c>
      <c r="B38" s="58">
        <v>240937</v>
      </c>
      <c r="C38" s="128">
        <v>99</v>
      </c>
      <c r="D38" s="58">
        <v>38463</v>
      </c>
      <c r="E38" s="128">
        <v>46</v>
      </c>
      <c r="F38" s="58">
        <v>2611</v>
      </c>
      <c r="G38" s="128">
        <v>88</v>
      </c>
      <c r="H38" s="58">
        <v>282011</v>
      </c>
      <c r="I38" s="58">
        <v>92</v>
      </c>
      <c r="J38" s="71"/>
      <c r="K38" s="9" t="s">
        <v>46</v>
      </c>
      <c r="L38" s="58">
        <v>247629</v>
      </c>
      <c r="M38" s="128">
        <v>99</v>
      </c>
      <c r="N38" s="58">
        <v>44530</v>
      </c>
      <c r="O38" s="128">
        <v>46</v>
      </c>
      <c r="P38" s="58">
        <v>2804</v>
      </c>
      <c r="Q38" s="128">
        <v>88</v>
      </c>
      <c r="R38" s="58">
        <v>294963</v>
      </c>
      <c r="S38" s="58">
        <v>91</v>
      </c>
      <c r="U38" s="74"/>
      <c r="V38" s="74"/>
    </row>
    <row r="39" spans="1:22" ht="15" x14ac:dyDescent="0.3">
      <c r="A39" s="9" t="s">
        <v>47</v>
      </c>
      <c r="B39" s="58">
        <v>148497</v>
      </c>
      <c r="C39" s="128">
        <v>69</v>
      </c>
      <c r="D39" s="58">
        <v>26448</v>
      </c>
      <c r="E39" s="128">
        <v>34</v>
      </c>
      <c r="F39" s="58">
        <v>1816</v>
      </c>
      <c r="G39" s="128">
        <v>63</v>
      </c>
      <c r="H39" s="58">
        <v>176761</v>
      </c>
      <c r="I39" s="58">
        <v>64</v>
      </c>
      <c r="J39" s="71"/>
      <c r="K39" s="9" t="s">
        <v>47</v>
      </c>
      <c r="L39" s="58">
        <v>154179</v>
      </c>
      <c r="M39" s="128">
        <v>69</v>
      </c>
      <c r="N39" s="58">
        <v>31288</v>
      </c>
      <c r="O39" s="128">
        <v>34</v>
      </c>
      <c r="P39" s="58">
        <v>1989</v>
      </c>
      <c r="Q39" s="128">
        <v>63</v>
      </c>
      <c r="R39" s="58">
        <v>187456</v>
      </c>
      <c r="S39" s="58">
        <v>63</v>
      </c>
      <c r="U39" s="74"/>
      <c r="V39" s="74"/>
    </row>
    <row r="40" spans="1:22" ht="15" x14ac:dyDescent="0.3">
      <c r="A40" s="9" t="s">
        <v>48</v>
      </c>
      <c r="B40" s="58">
        <v>232766</v>
      </c>
      <c r="C40" s="128">
        <v>53</v>
      </c>
      <c r="D40" s="58">
        <v>53387</v>
      </c>
      <c r="E40" s="128">
        <v>27</v>
      </c>
      <c r="F40" s="58">
        <v>3618</v>
      </c>
      <c r="G40" s="128">
        <v>50</v>
      </c>
      <c r="H40" s="58">
        <v>289771</v>
      </c>
      <c r="I40" s="58">
        <v>48</v>
      </c>
      <c r="J40" s="71"/>
      <c r="K40" s="9" t="s">
        <v>48</v>
      </c>
      <c r="L40" s="58">
        <v>253545</v>
      </c>
      <c r="M40" s="128">
        <v>53</v>
      </c>
      <c r="N40" s="58">
        <v>71841</v>
      </c>
      <c r="O40" s="128">
        <v>27</v>
      </c>
      <c r="P40" s="58">
        <v>4048</v>
      </c>
      <c r="Q40" s="128">
        <v>50</v>
      </c>
      <c r="R40" s="58">
        <v>329434</v>
      </c>
      <c r="S40" s="58">
        <v>48</v>
      </c>
      <c r="U40" s="74"/>
      <c r="V40" s="74"/>
    </row>
    <row r="41" spans="1:22" s="74" customFormat="1" ht="15" x14ac:dyDescent="0.3">
      <c r="A41" s="9" t="s">
        <v>32</v>
      </c>
      <c r="B41" s="58">
        <v>1429108</v>
      </c>
      <c r="C41" s="128">
        <v>53</v>
      </c>
      <c r="D41" s="58">
        <v>232974</v>
      </c>
      <c r="E41" s="128">
        <v>27</v>
      </c>
      <c r="F41" s="58">
        <v>15825</v>
      </c>
      <c r="G41" s="128">
        <v>43</v>
      </c>
      <c r="H41" s="58">
        <v>1677907</v>
      </c>
      <c r="I41" s="58">
        <v>50</v>
      </c>
      <c r="J41" s="71"/>
      <c r="K41" s="9" t="s">
        <v>32</v>
      </c>
      <c r="L41" s="58">
        <v>1369151</v>
      </c>
      <c r="M41" s="128">
        <v>53</v>
      </c>
      <c r="N41" s="58">
        <v>207809</v>
      </c>
      <c r="O41" s="128">
        <v>27</v>
      </c>
      <c r="P41" s="58">
        <v>15969</v>
      </c>
      <c r="Q41" s="128">
        <v>50</v>
      </c>
      <c r="R41" s="58">
        <v>1592929</v>
      </c>
      <c r="S41" s="58">
        <v>50</v>
      </c>
    </row>
    <row r="42" spans="1:22" ht="15" x14ac:dyDescent="0.25">
      <c r="A42" s="131" t="s">
        <v>78</v>
      </c>
      <c r="B42" s="131">
        <v>7450431</v>
      </c>
      <c r="C42" s="132">
        <v>155</v>
      </c>
      <c r="D42" s="131">
        <v>982440</v>
      </c>
      <c r="E42" s="132">
        <v>85</v>
      </c>
      <c r="F42" s="131">
        <v>85684</v>
      </c>
      <c r="G42" s="132">
        <v>141</v>
      </c>
      <c r="H42" s="131">
        <v>8518555</v>
      </c>
      <c r="I42" s="131">
        <v>147</v>
      </c>
      <c r="J42" s="92"/>
      <c r="K42" s="131" t="s">
        <v>78</v>
      </c>
      <c r="L42" s="131">
        <v>7484859</v>
      </c>
      <c r="M42" s="132">
        <v>156</v>
      </c>
      <c r="N42" s="131">
        <v>1048979</v>
      </c>
      <c r="O42" s="132">
        <v>88</v>
      </c>
      <c r="P42" s="131">
        <v>90999</v>
      </c>
      <c r="Q42" s="132">
        <v>144</v>
      </c>
      <c r="R42" s="131">
        <v>8624837</v>
      </c>
      <c r="S42" s="131">
        <v>147</v>
      </c>
    </row>
    <row r="43" spans="1:22" ht="19.5" customHeight="1" x14ac:dyDescent="0.25">
      <c r="A43" s="406" t="s">
        <v>73</v>
      </c>
      <c r="B43" s="406"/>
      <c r="C43" s="406"/>
      <c r="D43" s="406"/>
      <c r="E43" s="406"/>
      <c r="F43" s="406"/>
      <c r="G43" s="406"/>
      <c r="H43" s="406"/>
      <c r="I43" s="406"/>
      <c r="J43" s="88"/>
      <c r="K43" s="405" t="s">
        <v>122</v>
      </c>
      <c r="L43" s="405"/>
      <c r="M43" s="405"/>
      <c r="N43" s="405"/>
      <c r="O43" s="405"/>
      <c r="P43" s="405"/>
      <c r="Q43" s="405"/>
      <c r="R43" s="405"/>
      <c r="S43" s="405"/>
    </row>
    <row r="44" spans="1:22" ht="15" x14ac:dyDescent="0.3">
      <c r="A44" s="9" t="s">
        <v>53</v>
      </c>
      <c r="B44" s="58">
        <v>3568037</v>
      </c>
      <c r="C44" s="128">
        <v>203</v>
      </c>
      <c r="D44" s="58">
        <v>393508</v>
      </c>
      <c r="E44" s="128">
        <v>132</v>
      </c>
      <c r="F44" s="58">
        <v>42589</v>
      </c>
      <c r="G44" s="128">
        <v>186</v>
      </c>
      <c r="H44" s="58">
        <v>4004134</v>
      </c>
      <c r="I44" s="58">
        <v>195</v>
      </c>
      <c r="J44" s="2"/>
      <c r="K44" s="9" t="s">
        <v>53</v>
      </c>
      <c r="L44" s="58">
        <v>3621435</v>
      </c>
      <c r="M44" s="128">
        <v>203</v>
      </c>
      <c r="N44" s="58">
        <v>431964</v>
      </c>
      <c r="O44" s="128">
        <v>134</v>
      </c>
      <c r="P44" s="58">
        <v>46173</v>
      </c>
      <c r="Q44" s="128">
        <v>188</v>
      </c>
      <c r="R44" s="58">
        <v>4099572</v>
      </c>
      <c r="S44" s="58">
        <v>195</v>
      </c>
    </row>
    <row r="45" spans="1:22" ht="15" x14ac:dyDescent="0.3">
      <c r="A45" s="129" t="s">
        <v>55</v>
      </c>
      <c r="B45" s="115">
        <v>890532</v>
      </c>
      <c r="C45" s="130">
        <v>200</v>
      </c>
      <c r="D45" s="115">
        <v>91436</v>
      </c>
      <c r="E45" s="130">
        <v>134</v>
      </c>
      <c r="F45" s="115">
        <v>12265</v>
      </c>
      <c r="G45" s="130">
        <v>180</v>
      </c>
      <c r="H45" s="115">
        <v>994233</v>
      </c>
      <c r="I45" s="115">
        <v>194</v>
      </c>
      <c r="J45" s="31"/>
      <c r="K45" s="129" t="s">
        <v>55</v>
      </c>
      <c r="L45" s="115">
        <v>896709</v>
      </c>
      <c r="M45" s="130">
        <v>201</v>
      </c>
      <c r="N45" s="115">
        <v>95672</v>
      </c>
      <c r="O45" s="130">
        <v>137</v>
      </c>
      <c r="P45" s="115">
        <v>12782</v>
      </c>
      <c r="Q45" s="130">
        <v>186</v>
      </c>
      <c r="R45" s="115">
        <v>1005163</v>
      </c>
      <c r="S45" s="115">
        <v>194</v>
      </c>
    </row>
    <row r="46" spans="1:22" ht="15" x14ac:dyDescent="0.3">
      <c r="A46" s="129" t="s">
        <v>41</v>
      </c>
      <c r="B46" s="115">
        <v>1531153</v>
      </c>
      <c r="C46" s="130">
        <v>204</v>
      </c>
      <c r="D46" s="115">
        <v>168191</v>
      </c>
      <c r="E46" s="130">
        <v>140</v>
      </c>
      <c r="F46" s="115">
        <v>17584</v>
      </c>
      <c r="G46" s="130">
        <v>190</v>
      </c>
      <c r="H46" s="115">
        <v>1716928</v>
      </c>
      <c r="I46" s="115">
        <v>197</v>
      </c>
      <c r="J46" s="31"/>
      <c r="K46" s="129" t="s">
        <v>41</v>
      </c>
      <c r="L46" s="115">
        <v>1557748</v>
      </c>
      <c r="M46" s="130">
        <v>204</v>
      </c>
      <c r="N46" s="115">
        <v>186121</v>
      </c>
      <c r="O46" s="130">
        <v>141</v>
      </c>
      <c r="P46" s="115">
        <v>19335</v>
      </c>
      <c r="Q46" s="130">
        <v>191</v>
      </c>
      <c r="R46" s="115">
        <v>1763204</v>
      </c>
      <c r="S46" s="115">
        <v>197</v>
      </c>
    </row>
    <row r="47" spans="1:22" ht="15" x14ac:dyDescent="0.3">
      <c r="A47" s="129" t="s">
        <v>42</v>
      </c>
      <c r="B47" s="115">
        <v>1146352</v>
      </c>
      <c r="C47" s="130">
        <v>203</v>
      </c>
      <c r="D47" s="115">
        <v>133881</v>
      </c>
      <c r="E47" s="130">
        <v>122</v>
      </c>
      <c r="F47" s="115">
        <v>12740</v>
      </c>
      <c r="G47" s="130">
        <v>184</v>
      </c>
      <c r="H47" s="115">
        <v>1292973</v>
      </c>
      <c r="I47" s="115">
        <v>194</v>
      </c>
      <c r="J47" s="31"/>
      <c r="K47" s="129" t="s">
        <v>42</v>
      </c>
      <c r="L47" s="115">
        <v>1166978</v>
      </c>
      <c r="M47" s="130">
        <v>203</v>
      </c>
      <c r="N47" s="115">
        <v>150171</v>
      </c>
      <c r="O47" s="130">
        <v>123</v>
      </c>
      <c r="P47" s="115">
        <v>14056</v>
      </c>
      <c r="Q47" s="130">
        <v>185</v>
      </c>
      <c r="R47" s="115">
        <v>1331205</v>
      </c>
      <c r="S47" s="115">
        <v>194</v>
      </c>
    </row>
    <row r="48" spans="1:22" ht="15" x14ac:dyDescent="0.3">
      <c r="A48" s="9" t="s">
        <v>43</v>
      </c>
      <c r="B48" s="58">
        <v>855120</v>
      </c>
      <c r="C48" s="128">
        <v>190</v>
      </c>
      <c r="D48" s="58">
        <v>105733</v>
      </c>
      <c r="E48" s="128">
        <v>107</v>
      </c>
      <c r="F48" s="58">
        <v>9088</v>
      </c>
      <c r="G48" s="128">
        <v>175</v>
      </c>
      <c r="H48" s="58">
        <v>969941</v>
      </c>
      <c r="I48" s="58">
        <v>181</v>
      </c>
      <c r="J48" s="71"/>
      <c r="K48" s="9" t="s">
        <v>43</v>
      </c>
      <c r="L48" s="58">
        <v>871919</v>
      </c>
      <c r="M48" s="128">
        <v>190</v>
      </c>
      <c r="N48" s="58">
        <v>119041</v>
      </c>
      <c r="O48" s="128">
        <v>108</v>
      </c>
      <c r="P48" s="58">
        <v>9972</v>
      </c>
      <c r="Q48" s="128">
        <v>176</v>
      </c>
      <c r="R48" s="58">
        <v>1000932</v>
      </c>
      <c r="S48" s="58">
        <v>180</v>
      </c>
    </row>
    <row r="49" spans="1:19" ht="15" x14ac:dyDescent="0.3">
      <c r="A49" s="9" t="s">
        <v>44</v>
      </c>
      <c r="B49" s="58">
        <v>589895</v>
      </c>
      <c r="C49" s="128">
        <v>161</v>
      </c>
      <c r="D49" s="58">
        <v>79982</v>
      </c>
      <c r="E49" s="128">
        <v>95</v>
      </c>
      <c r="F49" s="58">
        <v>6096</v>
      </c>
      <c r="G49" s="128">
        <v>158</v>
      </c>
      <c r="H49" s="58">
        <v>675973</v>
      </c>
      <c r="I49" s="58">
        <v>153</v>
      </c>
      <c r="J49" s="71"/>
      <c r="K49" s="9" t="s">
        <v>44</v>
      </c>
      <c r="L49" s="58">
        <v>603531</v>
      </c>
      <c r="M49" s="128">
        <v>161</v>
      </c>
      <c r="N49" s="58">
        <v>90940</v>
      </c>
      <c r="O49" s="128">
        <v>96</v>
      </c>
      <c r="P49" s="58">
        <v>6681</v>
      </c>
      <c r="Q49" s="128">
        <v>158</v>
      </c>
      <c r="R49" s="58">
        <v>701152</v>
      </c>
      <c r="S49" s="58">
        <v>153</v>
      </c>
    </row>
    <row r="50" spans="1:19" ht="15" x14ac:dyDescent="0.3">
      <c r="A50" s="9" t="s">
        <v>45</v>
      </c>
      <c r="B50" s="58">
        <v>382758</v>
      </c>
      <c r="C50" s="128">
        <v>130</v>
      </c>
      <c r="D50" s="58">
        <v>57011</v>
      </c>
      <c r="E50" s="128">
        <v>58</v>
      </c>
      <c r="F50" s="58">
        <v>4141</v>
      </c>
      <c r="G50" s="128">
        <v>113</v>
      </c>
      <c r="H50" s="58">
        <v>443910</v>
      </c>
      <c r="I50" s="58">
        <v>120</v>
      </c>
      <c r="J50" s="71"/>
      <c r="K50" s="9" t="s">
        <v>45</v>
      </c>
      <c r="L50" s="58">
        <v>392076</v>
      </c>
      <c r="M50" s="128">
        <v>130</v>
      </c>
      <c r="N50" s="58">
        <v>65717</v>
      </c>
      <c r="O50" s="128">
        <v>58</v>
      </c>
      <c r="P50" s="58">
        <v>4591</v>
      </c>
      <c r="Q50" s="128">
        <v>113</v>
      </c>
      <c r="R50" s="58">
        <v>462384</v>
      </c>
      <c r="S50" s="58">
        <v>119</v>
      </c>
    </row>
    <row r="51" spans="1:19" ht="15" x14ac:dyDescent="0.3">
      <c r="A51" s="9" t="s">
        <v>46</v>
      </c>
      <c r="B51" s="58">
        <v>241187</v>
      </c>
      <c r="C51" s="128">
        <v>99</v>
      </c>
      <c r="D51" s="58">
        <v>39215</v>
      </c>
      <c r="E51" s="128">
        <v>46</v>
      </c>
      <c r="F51" s="58">
        <v>2617</v>
      </c>
      <c r="G51" s="128">
        <v>88</v>
      </c>
      <c r="H51" s="58">
        <v>283019</v>
      </c>
      <c r="I51" s="58">
        <v>92</v>
      </c>
      <c r="J51" s="71"/>
      <c r="K51" s="9" t="s">
        <v>46</v>
      </c>
      <c r="L51" s="58">
        <v>248818</v>
      </c>
      <c r="M51" s="128">
        <v>99</v>
      </c>
      <c r="N51" s="58">
        <v>46262</v>
      </c>
      <c r="O51" s="128">
        <v>46</v>
      </c>
      <c r="P51" s="58">
        <v>2867</v>
      </c>
      <c r="Q51" s="128">
        <v>88</v>
      </c>
      <c r="R51" s="58">
        <v>297947</v>
      </c>
      <c r="S51" s="58">
        <v>91</v>
      </c>
    </row>
    <row r="52" spans="1:19" ht="15" x14ac:dyDescent="0.3">
      <c r="A52" s="9" t="s">
        <v>47</v>
      </c>
      <c r="B52" s="58">
        <v>148844</v>
      </c>
      <c r="C52" s="128">
        <v>69</v>
      </c>
      <c r="D52" s="58">
        <v>27031</v>
      </c>
      <c r="E52" s="128">
        <v>34</v>
      </c>
      <c r="F52" s="58">
        <v>1823</v>
      </c>
      <c r="G52" s="128">
        <v>63</v>
      </c>
      <c r="H52" s="58">
        <v>177698</v>
      </c>
      <c r="I52" s="58">
        <v>64</v>
      </c>
      <c r="J52" s="71"/>
      <c r="K52" s="9" t="s">
        <v>47</v>
      </c>
      <c r="L52" s="58">
        <v>155355</v>
      </c>
      <c r="M52" s="128">
        <v>69</v>
      </c>
      <c r="N52" s="58">
        <v>32694</v>
      </c>
      <c r="O52" s="128">
        <v>34</v>
      </c>
      <c r="P52" s="58">
        <v>2042</v>
      </c>
      <c r="Q52" s="128">
        <v>63</v>
      </c>
      <c r="R52" s="58">
        <v>190091</v>
      </c>
      <c r="S52" s="58">
        <v>63</v>
      </c>
    </row>
    <row r="53" spans="1:19" ht="15" x14ac:dyDescent="0.3">
      <c r="A53" s="9" t="s">
        <v>48</v>
      </c>
      <c r="B53" s="58">
        <v>236238</v>
      </c>
      <c r="C53" s="128">
        <v>53</v>
      </c>
      <c r="D53" s="58">
        <v>55044</v>
      </c>
      <c r="E53" s="128">
        <v>27</v>
      </c>
      <c r="F53" s="58">
        <v>3645</v>
      </c>
      <c r="G53" s="128">
        <v>50</v>
      </c>
      <c r="H53" s="58">
        <v>294927</v>
      </c>
      <c r="I53" s="58">
        <v>48</v>
      </c>
      <c r="J53" s="71"/>
      <c r="K53" s="9" t="s">
        <v>48</v>
      </c>
      <c r="L53" s="58">
        <v>259730</v>
      </c>
      <c r="M53" s="128">
        <v>53</v>
      </c>
      <c r="N53" s="58">
        <v>79046</v>
      </c>
      <c r="O53" s="128">
        <v>27</v>
      </c>
      <c r="P53" s="58">
        <v>4182</v>
      </c>
      <c r="Q53" s="128">
        <v>50</v>
      </c>
      <c r="R53" s="58">
        <v>342958</v>
      </c>
      <c r="S53" s="58">
        <v>47</v>
      </c>
    </row>
    <row r="54" spans="1:19" ht="15" x14ac:dyDescent="0.3">
      <c r="A54" s="9" t="s">
        <v>32</v>
      </c>
      <c r="B54" s="58">
        <v>1416725</v>
      </c>
      <c r="C54" s="128">
        <v>53</v>
      </c>
      <c r="D54" s="58">
        <v>232727</v>
      </c>
      <c r="E54" s="128">
        <v>27</v>
      </c>
      <c r="F54" s="58">
        <v>15848</v>
      </c>
      <c r="G54" s="128">
        <v>44</v>
      </c>
      <c r="H54" s="58">
        <v>1665300</v>
      </c>
      <c r="I54" s="58">
        <v>49</v>
      </c>
      <c r="J54" s="71"/>
      <c r="K54" s="9" t="s">
        <v>32</v>
      </c>
      <c r="L54" s="58">
        <v>1362512</v>
      </c>
      <c r="M54" s="128">
        <v>53</v>
      </c>
      <c r="N54" s="58">
        <v>200164</v>
      </c>
      <c r="O54" s="128">
        <v>27</v>
      </c>
      <c r="P54" s="58">
        <v>16251</v>
      </c>
      <c r="Q54" s="128">
        <v>50</v>
      </c>
      <c r="R54" s="58">
        <v>1578927</v>
      </c>
      <c r="S54" s="58">
        <v>50</v>
      </c>
    </row>
    <row r="55" spans="1:19" ht="15" x14ac:dyDescent="0.25">
      <c r="A55" s="131" t="s">
        <v>78</v>
      </c>
      <c r="B55" s="131">
        <v>7438804</v>
      </c>
      <c r="C55" s="132">
        <v>155</v>
      </c>
      <c r="D55" s="131">
        <v>990251</v>
      </c>
      <c r="E55" s="132">
        <v>86</v>
      </c>
      <c r="F55" s="131">
        <v>85847</v>
      </c>
      <c r="G55" s="132">
        <v>141</v>
      </c>
      <c r="H55" s="131">
        <v>8514902</v>
      </c>
      <c r="I55" s="131">
        <v>147</v>
      </c>
      <c r="J55" s="92"/>
      <c r="K55" s="131" t="s">
        <v>78</v>
      </c>
      <c r="L55" s="131">
        <v>7515376</v>
      </c>
      <c r="M55" s="132">
        <v>156</v>
      </c>
      <c r="N55" s="131">
        <v>1065828</v>
      </c>
      <c r="O55" s="132">
        <v>88</v>
      </c>
      <c r="P55" s="131">
        <v>92759</v>
      </c>
      <c r="Q55" s="132">
        <v>145</v>
      </c>
      <c r="R55" s="131">
        <v>8673963</v>
      </c>
      <c r="S55" s="131">
        <v>147</v>
      </c>
    </row>
    <row r="56" spans="1:19" ht="23.5" customHeight="1" x14ac:dyDescent="0.25">
      <c r="A56" s="406" t="s">
        <v>87</v>
      </c>
      <c r="B56" s="406"/>
      <c r="C56" s="406"/>
      <c r="D56" s="406"/>
      <c r="E56" s="406"/>
      <c r="F56" s="406"/>
      <c r="G56" s="406"/>
      <c r="H56" s="406"/>
      <c r="I56" s="406"/>
      <c r="J56" s="92"/>
      <c r="K56" s="405" t="s">
        <v>124</v>
      </c>
      <c r="L56" s="405"/>
      <c r="M56" s="405"/>
      <c r="N56" s="405"/>
      <c r="O56" s="405"/>
      <c r="P56" s="405"/>
      <c r="Q56" s="405"/>
      <c r="R56" s="405"/>
      <c r="S56" s="405"/>
    </row>
    <row r="57" spans="1:19" ht="15" x14ac:dyDescent="0.3">
      <c r="A57" s="9" t="s">
        <v>53</v>
      </c>
      <c r="B57" s="58">
        <v>3531694</v>
      </c>
      <c r="C57" s="128">
        <v>203</v>
      </c>
      <c r="D57" s="58">
        <v>393590</v>
      </c>
      <c r="E57" s="128">
        <v>133</v>
      </c>
      <c r="F57" s="58">
        <v>42268</v>
      </c>
      <c r="G57" s="128">
        <v>186</v>
      </c>
      <c r="H57" s="58">
        <v>3967552</v>
      </c>
      <c r="I57" s="58">
        <v>196</v>
      </c>
      <c r="J57" s="92"/>
      <c r="K57" s="9" t="s">
        <v>53</v>
      </c>
      <c r="L57" s="58">
        <v>3643587</v>
      </c>
      <c r="M57" s="128">
        <v>203</v>
      </c>
      <c r="N57" s="58">
        <v>439792</v>
      </c>
      <c r="O57" s="128">
        <v>134</v>
      </c>
      <c r="P57" s="58">
        <v>47009</v>
      </c>
      <c r="Q57" s="128">
        <v>188</v>
      </c>
      <c r="R57" s="58">
        <v>4130388</v>
      </c>
      <c r="S57" s="58">
        <v>195</v>
      </c>
    </row>
    <row r="58" spans="1:19" ht="15" x14ac:dyDescent="0.3">
      <c r="A58" s="129" t="s">
        <v>55</v>
      </c>
      <c r="B58" s="115">
        <v>852409</v>
      </c>
      <c r="C58" s="130">
        <v>201</v>
      </c>
      <c r="D58" s="115">
        <v>87108</v>
      </c>
      <c r="E58" s="130">
        <v>136</v>
      </c>
      <c r="F58" s="115">
        <v>11771</v>
      </c>
      <c r="G58" s="130">
        <v>181</v>
      </c>
      <c r="H58" s="115">
        <v>951288</v>
      </c>
      <c r="I58" s="115">
        <v>194</v>
      </c>
      <c r="J58" s="92"/>
      <c r="K58" s="129" t="s">
        <v>55</v>
      </c>
      <c r="L58" s="115">
        <v>911244</v>
      </c>
      <c r="M58" s="130">
        <v>200</v>
      </c>
      <c r="N58" s="115">
        <v>98021</v>
      </c>
      <c r="O58" s="130">
        <v>137</v>
      </c>
      <c r="P58" s="115">
        <v>13108</v>
      </c>
      <c r="Q58" s="130">
        <v>186</v>
      </c>
      <c r="R58" s="115">
        <v>1022373</v>
      </c>
      <c r="S58" s="115">
        <v>194</v>
      </c>
    </row>
    <row r="59" spans="1:19" ht="15" x14ac:dyDescent="0.3">
      <c r="A59" s="129" t="s">
        <v>41</v>
      </c>
      <c r="B59" s="115">
        <v>1530012</v>
      </c>
      <c r="C59" s="130">
        <v>204</v>
      </c>
      <c r="D59" s="115">
        <v>170097</v>
      </c>
      <c r="E59" s="130">
        <v>140</v>
      </c>
      <c r="F59" s="115">
        <v>17675</v>
      </c>
      <c r="G59" s="130">
        <v>191</v>
      </c>
      <c r="H59" s="115">
        <v>1717784</v>
      </c>
      <c r="I59" s="115">
        <v>197</v>
      </c>
      <c r="J59" s="92"/>
      <c r="K59" s="129" t="s">
        <v>41</v>
      </c>
      <c r="L59" s="115">
        <v>1563012</v>
      </c>
      <c r="M59" s="130">
        <v>204</v>
      </c>
      <c r="N59" s="115">
        <v>189304</v>
      </c>
      <c r="O59" s="130">
        <v>142</v>
      </c>
      <c r="P59" s="115">
        <v>19611</v>
      </c>
      <c r="Q59" s="130">
        <v>191</v>
      </c>
      <c r="R59" s="115">
        <v>1771927</v>
      </c>
      <c r="S59" s="115">
        <v>197</v>
      </c>
    </row>
    <row r="60" spans="1:19" ht="15" x14ac:dyDescent="0.3">
      <c r="A60" s="129" t="s">
        <v>42</v>
      </c>
      <c r="B60" s="115">
        <v>1149273</v>
      </c>
      <c r="C60" s="130">
        <v>203</v>
      </c>
      <c r="D60" s="115">
        <v>136385</v>
      </c>
      <c r="E60" s="130">
        <v>122</v>
      </c>
      <c r="F60" s="115">
        <v>12822</v>
      </c>
      <c r="G60" s="130">
        <v>184</v>
      </c>
      <c r="H60" s="115">
        <v>1298480</v>
      </c>
      <c r="I60" s="115">
        <v>194</v>
      </c>
      <c r="J60" s="92"/>
      <c r="K60" s="129" t="s">
        <v>42</v>
      </c>
      <c r="L60" s="115">
        <v>1169331</v>
      </c>
      <c r="M60" s="130">
        <v>203</v>
      </c>
      <c r="N60" s="115">
        <v>152467</v>
      </c>
      <c r="O60" s="130">
        <v>123</v>
      </c>
      <c r="P60" s="115">
        <v>14290</v>
      </c>
      <c r="Q60" s="130">
        <v>185</v>
      </c>
      <c r="R60" s="115">
        <v>1336088</v>
      </c>
      <c r="S60" s="115">
        <v>194</v>
      </c>
    </row>
    <row r="61" spans="1:19" ht="15" x14ac:dyDescent="0.3">
      <c r="A61" s="9" t="s">
        <v>43</v>
      </c>
      <c r="B61" s="58">
        <v>857917</v>
      </c>
      <c r="C61" s="128">
        <v>190</v>
      </c>
      <c r="D61" s="58">
        <v>107784</v>
      </c>
      <c r="E61" s="128">
        <v>107</v>
      </c>
      <c r="F61" s="58">
        <v>9196</v>
      </c>
      <c r="G61" s="128">
        <v>175</v>
      </c>
      <c r="H61" s="58">
        <v>974897</v>
      </c>
      <c r="I61" s="58">
        <v>181</v>
      </c>
      <c r="J61" s="92"/>
      <c r="K61" s="9" t="s">
        <v>43</v>
      </c>
      <c r="L61" s="58">
        <v>873585</v>
      </c>
      <c r="M61" s="128">
        <v>190</v>
      </c>
      <c r="N61" s="58">
        <v>120761</v>
      </c>
      <c r="O61" s="128">
        <v>108</v>
      </c>
      <c r="P61" s="58">
        <v>10120</v>
      </c>
      <c r="Q61" s="128">
        <v>176</v>
      </c>
      <c r="R61" s="58">
        <v>1004466</v>
      </c>
      <c r="S61" s="58">
        <v>180</v>
      </c>
    </row>
    <row r="62" spans="1:19" ht="15" x14ac:dyDescent="0.3">
      <c r="A62" s="9" t="s">
        <v>44</v>
      </c>
      <c r="B62" s="58">
        <v>592332</v>
      </c>
      <c r="C62" s="128">
        <v>161</v>
      </c>
      <c r="D62" s="58">
        <v>81640</v>
      </c>
      <c r="E62" s="128">
        <v>95</v>
      </c>
      <c r="F62" s="58">
        <v>6157</v>
      </c>
      <c r="G62" s="128">
        <v>158</v>
      </c>
      <c r="H62" s="58">
        <v>680129</v>
      </c>
      <c r="I62" s="58">
        <v>153</v>
      </c>
      <c r="J62" s="92"/>
      <c r="K62" s="9" t="s">
        <v>44</v>
      </c>
      <c r="L62" s="58">
        <v>604549</v>
      </c>
      <c r="M62" s="128">
        <v>161</v>
      </c>
      <c r="N62" s="58">
        <v>92013</v>
      </c>
      <c r="O62" s="128">
        <v>96</v>
      </c>
      <c r="P62" s="58">
        <v>6791</v>
      </c>
      <c r="Q62" s="128">
        <v>158</v>
      </c>
      <c r="R62" s="58">
        <v>703353</v>
      </c>
      <c r="S62" s="58">
        <v>153</v>
      </c>
    </row>
    <row r="63" spans="1:19" ht="15" x14ac:dyDescent="0.3">
      <c r="A63" s="9" t="s">
        <v>45</v>
      </c>
      <c r="B63" s="58">
        <v>384105</v>
      </c>
      <c r="C63" s="128">
        <v>130</v>
      </c>
      <c r="D63" s="58">
        <v>58447</v>
      </c>
      <c r="E63" s="128">
        <v>58</v>
      </c>
      <c r="F63" s="58">
        <v>4196</v>
      </c>
      <c r="G63" s="128">
        <v>113</v>
      </c>
      <c r="H63" s="58">
        <v>446748</v>
      </c>
      <c r="I63" s="58">
        <v>120</v>
      </c>
      <c r="J63" s="92"/>
      <c r="K63" s="9" t="s">
        <v>45</v>
      </c>
      <c r="L63" s="58">
        <v>392707</v>
      </c>
      <c r="M63" s="128">
        <v>130</v>
      </c>
      <c r="N63" s="58">
        <v>66560</v>
      </c>
      <c r="O63" s="128">
        <v>58</v>
      </c>
      <c r="P63" s="58">
        <v>4650</v>
      </c>
      <c r="Q63" s="128">
        <v>113</v>
      </c>
      <c r="R63" s="58">
        <v>463917</v>
      </c>
      <c r="S63" s="58">
        <v>119</v>
      </c>
    </row>
    <row r="64" spans="1:19" ht="15" x14ac:dyDescent="0.3">
      <c r="A64" s="9" t="s">
        <v>46</v>
      </c>
      <c r="B64" s="58">
        <v>242912</v>
      </c>
      <c r="C64" s="128">
        <v>99</v>
      </c>
      <c r="D64" s="58">
        <v>40181</v>
      </c>
      <c r="E64" s="128">
        <v>46</v>
      </c>
      <c r="F64" s="58">
        <v>2644</v>
      </c>
      <c r="G64" s="128">
        <v>88</v>
      </c>
      <c r="H64" s="58">
        <v>285737</v>
      </c>
      <c r="I64" s="58">
        <v>92</v>
      </c>
      <c r="J64" s="92"/>
      <c r="K64" s="9" t="s">
        <v>46</v>
      </c>
      <c r="L64" s="58">
        <v>249415</v>
      </c>
      <c r="M64" s="128">
        <v>99</v>
      </c>
      <c r="N64" s="58">
        <v>47098</v>
      </c>
      <c r="O64" s="128">
        <v>46</v>
      </c>
      <c r="P64" s="58">
        <v>2908</v>
      </c>
      <c r="Q64" s="128">
        <v>88</v>
      </c>
      <c r="R64" s="58">
        <v>299421</v>
      </c>
      <c r="S64" s="58">
        <v>91</v>
      </c>
    </row>
    <row r="65" spans="1:19" ht="15" x14ac:dyDescent="0.3">
      <c r="A65" s="9" t="s">
        <v>47</v>
      </c>
      <c r="B65" s="58">
        <v>150131</v>
      </c>
      <c r="C65" s="128">
        <v>69</v>
      </c>
      <c r="D65" s="58">
        <v>27685</v>
      </c>
      <c r="E65" s="128">
        <v>34</v>
      </c>
      <c r="F65" s="58">
        <v>1850</v>
      </c>
      <c r="G65" s="128">
        <v>63</v>
      </c>
      <c r="H65" s="58">
        <v>179666</v>
      </c>
      <c r="I65" s="58">
        <v>64</v>
      </c>
      <c r="J65" s="92"/>
      <c r="K65" s="9" t="s">
        <v>47</v>
      </c>
      <c r="L65" s="58">
        <v>155846</v>
      </c>
      <c r="M65" s="128">
        <v>69</v>
      </c>
      <c r="N65" s="58">
        <v>33333</v>
      </c>
      <c r="O65" s="128">
        <v>34</v>
      </c>
      <c r="P65" s="58">
        <v>2075</v>
      </c>
      <c r="Q65" s="128">
        <v>63</v>
      </c>
      <c r="R65" s="58">
        <v>191254</v>
      </c>
      <c r="S65" s="58">
        <v>63</v>
      </c>
    </row>
    <row r="66" spans="1:19" ht="15" x14ac:dyDescent="0.3">
      <c r="A66" s="9" t="s">
        <v>48</v>
      </c>
      <c r="B66" s="58">
        <v>240661</v>
      </c>
      <c r="C66" s="128">
        <v>53</v>
      </c>
      <c r="D66" s="58">
        <v>57162</v>
      </c>
      <c r="E66" s="128">
        <v>27</v>
      </c>
      <c r="F66" s="58">
        <v>3745</v>
      </c>
      <c r="G66" s="128">
        <v>50</v>
      </c>
      <c r="H66" s="58">
        <v>301568</v>
      </c>
      <c r="I66" s="58">
        <v>48</v>
      </c>
      <c r="J66" s="92"/>
      <c r="K66" s="9" t="s">
        <v>48</v>
      </c>
      <c r="L66" s="58">
        <v>262532</v>
      </c>
      <c r="M66" s="128">
        <v>53</v>
      </c>
      <c r="N66" s="58">
        <v>81370</v>
      </c>
      <c r="O66" s="128">
        <v>27</v>
      </c>
      <c r="P66" s="58">
        <v>4268</v>
      </c>
      <c r="Q66" s="128">
        <v>50</v>
      </c>
      <c r="R66" s="58">
        <v>348170</v>
      </c>
      <c r="S66" s="58">
        <v>47</v>
      </c>
    </row>
    <row r="67" spans="1:19" ht="15" x14ac:dyDescent="0.3">
      <c r="A67" s="9" t="s">
        <v>32</v>
      </c>
      <c r="B67" s="58">
        <v>1384687</v>
      </c>
      <c r="C67" s="128">
        <v>53</v>
      </c>
      <c r="D67" s="58">
        <v>226307</v>
      </c>
      <c r="E67" s="128">
        <v>27</v>
      </c>
      <c r="F67" s="58">
        <v>15219</v>
      </c>
      <c r="G67" s="128">
        <v>43</v>
      </c>
      <c r="H67" s="58">
        <v>1626213</v>
      </c>
      <c r="I67" s="58">
        <v>49</v>
      </c>
      <c r="J67" s="92"/>
      <c r="K67" s="9" t="s">
        <v>32</v>
      </c>
      <c r="L67" s="58">
        <v>1363428</v>
      </c>
      <c r="M67" s="128">
        <v>53</v>
      </c>
      <c r="N67" s="58">
        <v>199824</v>
      </c>
      <c r="O67" s="128">
        <v>27</v>
      </c>
      <c r="P67" s="58">
        <v>16512</v>
      </c>
      <c r="Q67" s="128">
        <v>50</v>
      </c>
      <c r="R67" s="58">
        <v>1579764</v>
      </c>
      <c r="S67" s="58">
        <v>50</v>
      </c>
    </row>
    <row r="68" spans="1:19" ht="15" x14ac:dyDescent="0.25">
      <c r="A68" s="131" t="s">
        <v>78</v>
      </c>
      <c r="B68" s="131">
        <v>7384439</v>
      </c>
      <c r="C68" s="132">
        <v>155</v>
      </c>
      <c r="D68" s="131">
        <v>992796</v>
      </c>
      <c r="E68" s="132">
        <v>86</v>
      </c>
      <c r="F68" s="131">
        <v>85275</v>
      </c>
      <c r="G68" s="132">
        <v>142</v>
      </c>
      <c r="H68" s="131">
        <v>8462510</v>
      </c>
      <c r="I68" s="131">
        <v>147</v>
      </c>
      <c r="J68" s="92"/>
      <c r="K68" s="131" t="s">
        <v>78</v>
      </c>
      <c r="L68" s="131">
        <v>7545649</v>
      </c>
      <c r="M68" s="132">
        <v>156</v>
      </c>
      <c r="N68" s="131">
        <v>1080751</v>
      </c>
      <c r="O68" s="132">
        <v>88</v>
      </c>
      <c r="P68" s="131">
        <v>94333</v>
      </c>
      <c r="Q68" s="132">
        <v>145</v>
      </c>
      <c r="R68" s="131">
        <v>8720733</v>
      </c>
      <c r="S68" s="131">
        <v>147</v>
      </c>
    </row>
    <row r="69" spans="1:19" ht="25.5" customHeight="1" x14ac:dyDescent="0.3">
      <c r="A69" s="136" t="str">
        <f>+INDICE!B10</f>
        <v xml:space="preserve"> Lettura dati 24 ottobre 2023</v>
      </c>
    </row>
  </sheetData>
  <mergeCells count="18">
    <mergeCell ref="K56:S56"/>
    <mergeCell ref="K4:S4"/>
    <mergeCell ref="A56:I56"/>
    <mergeCell ref="A43:I43"/>
    <mergeCell ref="A30:I30"/>
    <mergeCell ref="A17:I17"/>
    <mergeCell ref="K43:S43"/>
    <mergeCell ref="K30:S30"/>
    <mergeCell ref="B2:C2"/>
    <mergeCell ref="D2:E2"/>
    <mergeCell ref="F2:G2"/>
    <mergeCell ref="H2:I2"/>
    <mergeCell ref="A4:I4"/>
    <mergeCell ref="L2:M2"/>
    <mergeCell ref="N2:O2"/>
    <mergeCell ref="P2:Q2"/>
    <mergeCell ref="R2:S2"/>
    <mergeCell ref="K17:S17"/>
  </mergeCells>
  <pageMargins left="0.70866141732283472" right="0.70866141732283472" top="0.94488188976377963" bottom="0.74803149606299213" header="0.31496062992125984" footer="0.31496062992125984"/>
  <pageSetup paperSize="9" scale="40" orientation="landscape" r:id="rId1"/>
  <headerFooter>
    <oddHeader>&amp;COSSERVATORIO ASSEGNO UNICO UNIVERSALE</oddHeader>
    <oddFooter>&amp;CINPS - COORDINAMENTO GENERALE STATISTICO ATTUARIALE</oddFooter>
  </headerFooter>
  <colBreaks count="1" manualBreakCount="1">
    <brk id="11" max="1048575" man="1"/>
  </col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069E77-12FF-4954-ABDE-22C668BAA800}">
  <sheetPr>
    <pageSetUpPr fitToPage="1"/>
  </sheetPr>
  <dimension ref="A1:U83"/>
  <sheetViews>
    <sheetView showGridLines="0" view="pageBreakPreview" topLeftCell="E25" zoomScale="62" zoomScaleNormal="65" zoomScaleSheetLayoutView="62" workbookViewId="0">
      <selection activeCell="A27" sqref="A27:K27"/>
    </sheetView>
  </sheetViews>
  <sheetFormatPr defaultColWidth="9.453125" defaultRowHeight="13.5" x14ac:dyDescent="0.25"/>
  <cols>
    <col min="1" max="1" width="29.7265625" style="73" customWidth="1"/>
    <col min="2" max="2" width="16.7265625" style="73" bestFit="1" customWidth="1"/>
    <col min="3" max="3" width="12.81640625" style="73" customWidth="1"/>
    <col min="4" max="4" width="17.1796875" style="73" customWidth="1"/>
    <col min="5" max="5" width="13.453125" style="73" customWidth="1"/>
    <col min="6" max="6" width="16.26953125" style="73" customWidth="1"/>
    <col min="7" max="7" width="11.453125" style="73" customWidth="1"/>
    <col min="8" max="8" width="16.7265625" style="73" bestFit="1" customWidth="1"/>
    <col min="9" max="9" width="12.81640625" style="73" customWidth="1"/>
    <col min="10" max="10" width="7.81640625" style="73" customWidth="1"/>
    <col min="11" max="11" width="32.7265625" style="73" customWidth="1"/>
    <col min="12" max="12" width="19" style="73" customWidth="1"/>
    <col min="13" max="13" width="16.81640625" style="73" customWidth="1"/>
    <col min="14" max="14" width="17.7265625" style="73" customWidth="1"/>
    <col min="15" max="15" width="13.1796875" style="73" customWidth="1"/>
    <col min="16" max="16" width="15.1796875" style="73" customWidth="1"/>
    <col min="17" max="17" width="12.26953125" style="73" customWidth="1"/>
    <col min="18" max="18" width="16.453125" style="73" customWidth="1"/>
    <col min="19" max="19" width="12.81640625" style="73" customWidth="1"/>
    <col min="20" max="16384" width="9.453125" style="73"/>
  </cols>
  <sheetData>
    <row r="1" spans="1:19" ht="56.5" customHeight="1" thickBot="1" x14ac:dyDescent="0.3">
      <c r="A1" s="334" t="s">
        <v>141</v>
      </c>
      <c r="B1" s="334"/>
      <c r="C1" s="334"/>
      <c r="D1" s="334"/>
      <c r="E1" s="334"/>
      <c r="F1" s="334"/>
      <c r="G1" s="334"/>
      <c r="H1" s="334"/>
      <c r="I1" s="334"/>
      <c r="J1" s="333"/>
      <c r="K1" s="334"/>
      <c r="L1" s="334"/>
      <c r="M1" s="334"/>
      <c r="N1" s="334"/>
      <c r="O1" s="334"/>
      <c r="P1" s="334"/>
      <c r="Q1" s="334"/>
      <c r="R1" s="334"/>
      <c r="S1" s="334"/>
    </row>
    <row r="2" spans="1:19" s="57" customFormat="1" ht="24" customHeight="1" thickTop="1" x14ac:dyDescent="0.35">
      <c r="A2" s="158"/>
      <c r="B2" s="403" t="s">
        <v>51</v>
      </c>
      <c r="C2" s="404"/>
      <c r="D2" s="403" t="s">
        <v>52</v>
      </c>
      <c r="E2" s="404"/>
      <c r="F2" s="403" t="s">
        <v>64</v>
      </c>
      <c r="G2" s="404"/>
      <c r="H2" s="403" t="s">
        <v>33</v>
      </c>
      <c r="I2" s="403"/>
      <c r="J2" s="133"/>
      <c r="K2" s="326"/>
      <c r="L2" s="403" t="s">
        <v>51</v>
      </c>
      <c r="M2" s="404"/>
      <c r="N2" s="403" t="s">
        <v>52</v>
      </c>
      <c r="O2" s="404"/>
      <c r="P2" s="403" t="s">
        <v>64</v>
      </c>
      <c r="Q2" s="404"/>
      <c r="R2" s="403" t="s">
        <v>33</v>
      </c>
      <c r="S2" s="403"/>
    </row>
    <row r="3" spans="1:19" s="9" customFormat="1" ht="64" customHeight="1" thickBot="1" x14ac:dyDescent="0.35">
      <c r="A3" s="157" t="s">
        <v>49</v>
      </c>
      <c r="B3" s="134" t="s">
        <v>103</v>
      </c>
      <c r="C3" s="29" t="s">
        <v>105</v>
      </c>
      <c r="D3" s="134" t="s">
        <v>103</v>
      </c>
      <c r="E3" s="29" t="s">
        <v>105</v>
      </c>
      <c r="F3" s="134" t="s">
        <v>103</v>
      </c>
      <c r="G3" s="29" t="s">
        <v>105</v>
      </c>
      <c r="H3" s="134" t="s">
        <v>103</v>
      </c>
      <c r="I3" s="28" t="s">
        <v>105</v>
      </c>
      <c r="J3" s="133"/>
      <c r="K3" s="325" t="s">
        <v>49</v>
      </c>
      <c r="L3" s="134" t="s">
        <v>103</v>
      </c>
      <c r="M3" s="29" t="s">
        <v>105</v>
      </c>
      <c r="N3" s="134" t="s">
        <v>103</v>
      </c>
      <c r="O3" s="29" t="s">
        <v>105</v>
      </c>
      <c r="P3" s="134" t="s">
        <v>103</v>
      </c>
      <c r="Q3" s="29" t="s">
        <v>105</v>
      </c>
      <c r="R3" s="134" t="s">
        <v>103</v>
      </c>
      <c r="S3" s="28" t="s">
        <v>105</v>
      </c>
    </row>
    <row r="4" spans="1:19" ht="24" customHeight="1" thickTop="1" x14ac:dyDescent="0.25">
      <c r="A4" s="406" t="s">
        <v>132</v>
      </c>
      <c r="B4" s="406"/>
      <c r="C4" s="406"/>
      <c r="D4" s="406"/>
      <c r="E4" s="406"/>
      <c r="F4" s="406"/>
      <c r="G4" s="406"/>
      <c r="H4" s="406"/>
      <c r="I4" s="406"/>
      <c r="J4" s="133"/>
      <c r="K4" s="406" t="s">
        <v>222</v>
      </c>
      <c r="L4" s="406"/>
      <c r="M4" s="406"/>
      <c r="N4" s="406"/>
      <c r="O4" s="406"/>
      <c r="P4" s="406"/>
      <c r="Q4" s="406"/>
      <c r="R4" s="406"/>
      <c r="S4" s="406"/>
    </row>
    <row r="5" spans="1:19" s="9" customFormat="1" ht="16.5" customHeight="1" x14ac:dyDescent="0.3">
      <c r="A5" s="58" t="s">
        <v>147</v>
      </c>
      <c r="B5" s="58">
        <v>3897820</v>
      </c>
      <c r="C5" s="128">
        <v>226</v>
      </c>
      <c r="D5" s="58">
        <v>478184</v>
      </c>
      <c r="E5" s="128">
        <v>136</v>
      </c>
      <c r="F5" s="58">
        <v>50616</v>
      </c>
      <c r="G5" s="128">
        <v>194</v>
      </c>
      <c r="H5" s="58">
        <v>4426620</v>
      </c>
      <c r="I5" s="58">
        <v>216</v>
      </c>
      <c r="J5" s="133"/>
      <c r="K5" s="58" t="s">
        <v>147</v>
      </c>
      <c r="L5" s="58">
        <v>3673186</v>
      </c>
      <c r="M5" s="128">
        <v>226</v>
      </c>
      <c r="N5" s="58">
        <v>443841</v>
      </c>
      <c r="O5" s="128">
        <v>123</v>
      </c>
      <c r="P5" s="58">
        <v>52471</v>
      </c>
      <c r="Q5" s="128">
        <v>192</v>
      </c>
      <c r="R5" s="58">
        <v>4169498</v>
      </c>
      <c r="S5" s="58">
        <v>215</v>
      </c>
    </row>
    <row r="6" spans="1:19" s="9" customFormat="1" ht="20.25" customHeight="1" x14ac:dyDescent="0.3">
      <c r="A6" s="114" t="s">
        <v>148</v>
      </c>
      <c r="B6" s="115">
        <v>1042799</v>
      </c>
      <c r="C6" s="130">
        <v>226</v>
      </c>
      <c r="D6" s="115">
        <v>113365</v>
      </c>
      <c r="E6" s="130">
        <v>142</v>
      </c>
      <c r="F6" s="115">
        <v>15054</v>
      </c>
      <c r="G6" s="130">
        <v>194</v>
      </c>
      <c r="H6" s="115">
        <v>1171218</v>
      </c>
      <c r="I6" s="115">
        <v>217</v>
      </c>
      <c r="J6" s="133"/>
      <c r="K6" s="114" t="s">
        <v>148</v>
      </c>
      <c r="L6" s="115">
        <v>821740</v>
      </c>
      <c r="M6" s="130">
        <v>225</v>
      </c>
      <c r="N6" s="115">
        <v>90506</v>
      </c>
      <c r="O6" s="130">
        <v>128</v>
      </c>
      <c r="P6" s="115">
        <v>14988</v>
      </c>
      <c r="Q6" s="130">
        <v>192</v>
      </c>
      <c r="R6" s="115">
        <v>927234</v>
      </c>
      <c r="S6" s="115">
        <v>215</v>
      </c>
    </row>
    <row r="7" spans="1:19" s="9" customFormat="1" ht="15" x14ac:dyDescent="0.3">
      <c r="A7" s="114" t="s">
        <v>149</v>
      </c>
      <c r="B7" s="115">
        <v>1657571</v>
      </c>
      <c r="C7" s="130">
        <v>226</v>
      </c>
      <c r="D7" s="115">
        <v>205008</v>
      </c>
      <c r="E7" s="130">
        <v>142</v>
      </c>
      <c r="F7" s="115">
        <v>20881</v>
      </c>
      <c r="G7" s="130">
        <v>196</v>
      </c>
      <c r="H7" s="115">
        <v>1883460</v>
      </c>
      <c r="I7" s="115">
        <v>217</v>
      </c>
      <c r="J7" s="133"/>
      <c r="K7" s="114" t="s">
        <v>149</v>
      </c>
      <c r="L7" s="115">
        <v>1623130</v>
      </c>
      <c r="M7" s="130">
        <v>227</v>
      </c>
      <c r="N7" s="115">
        <v>194765</v>
      </c>
      <c r="O7" s="130">
        <v>128</v>
      </c>
      <c r="P7" s="115">
        <v>21881</v>
      </c>
      <c r="Q7" s="130">
        <v>194</v>
      </c>
      <c r="R7" s="115">
        <v>1839776</v>
      </c>
      <c r="S7" s="115">
        <v>217</v>
      </c>
    </row>
    <row r="8" spans="1:19" s="9" customFormat="1" ht="15" x14ac:dyDescent="0.3">
      <c r="A8" s="114" t="s">
        <v>150</v>
      </c>
      <c r="B8" s="115">
        <v>1197450</v>
      </c>
      <c r="C8" s="130">
        <v>225</v>
      </c>
      <c r="D8" s="115">
        <v>159811</v>
      </c>
      <c r="E8" s="130">
        <v>123</v>
      </c>
      <c r="F8" s="115">
        <v>14681</v>
      </c>
      <c r="G8" s="130">
        <v>193</v>
      </c>
      <c r="H8" s="115">
        <v>1371942</v>
      </c>
      <c r="I8" s="115">
        <v>213</v>
      </c>
      <c r="J8" s="133"/>
      <c r="K8" s="114" t="s">
        <v>150</v>
      </c>
      <c r="L8" s="115">
        <v>1228316</v>
      </c>
      <c r="M8" s="130">
        <v>225</v>
      </c>
      <c r="N8" s="115">
        <v>158570</v>
      </c>
      <c r="O8" s="130">
        <v>114</v>
      </c>
      <c r="P8" s="115">
        <v>15602</v>
      </c>
      <c r="Q8" s="130">
        <v>191</v>
      </c>
      <c r="R8" s="115">
        <v>1402488</v>
      </c>
      <c r="S8" s="115">
        <v>212</v>
      </c>
    </row>
    <row r="9" spans="1:19" s="9" customFormat="1" ht="15" x14ac:dyDescent="0.3">
      <c r="A9" s="58" t="s">
        <v>151</v>
      </c>
      <c r="B9" s="58">
        <v>860368</v>
      </c>
      <c r="C9" s="128">
        <v>210</v>
      </c>
      <c r="D9" s="58">
        <v>122783</v>
      </c>
      <c r="E9" s="128">
        <v>109</v>
      </c>
      <c r="F9" s="58">
        <v>9917</v>
      </c>
      <c r="G9" s="128">
        <v>182</v>
      </c>
      <c r="H9" s="58">
        <v>993068</v>
      </c>
      <c r="I9" s="58">
        <v>197</v>
      </c>
      <c r="J9" s="133"/>
      <c r="K9" s="58" t="s">
        <v>151</v>
      </c>
      <c r="L9" s="58">
        <v>886867</v>
      </c>
      <c r="M9" s="128">
        <v>210</v>
      </c>
      <c r="N9" s="58">
        <v>118309</v>
      </c>
      <c r="O9" s="128">
        <v>103</v>
      </c>
      <c r="P9" s="58">
        <v>10295</v>
      </c>
      <c r="Q9" s="128">
        <v>180</v>
      </c>
      <c r="R9" s="58">
        <v>1015471</v>
      </c>
      <c r="S9" s="58">
        <v>197</v>
      </c>
    </row>
    <row r="10" spans="1:19" s="9" customFormat="1" ht="15" x14ac:dyDescent="0.3">
      <c r="A10" s="58" t="s">
        <v>152</v>
      </c>
      <c r="B10" s="58">
        <v>564093</v>
      </c>
      <c r="C10" s="128">
        <v>177</v>
      </c>
      <c r="D10" s="58">
        <v>89286</v>
      </c>
      <c r="E10" s="128">
        <v>89</v>
      </c>
      <c r="F10" s="58">
        <v>6620</v>
      </c>
      <c r="G10" s="128">
        <v>157</v>
      </c>
      <c r="H10" s="58">
        <v>659999</v>
      </c>
      <c r="I10" s="58">
        <v>165</v>
      </c>
      <c r="J10" s="133"/>
      <c r="K10" s="58" t="s">
        <v>152</v>
      </c>
      <c r="L10" s="58">
        <v>592757</v>
      </c>
      <c r="M10" s="128">
        <v>177</v>
      </c>
      <c r="N10" s="58">
        <v>85060</v>
      </c>
      <c r="O10" s="128">
        <v>86</v>
      </c>
      <c r="P10" s="58">
        <v>6839</v>
      </c>
      <c r="Q10" s="128">
        <v>154</v>
      </c>
      <c r="R10" s="58">
        <v>684656</v>
      </c>
      <c r="S10" s="58">
        <v>166</v>
      </c>
    </row>
    <row r="11" spans="1:19" s="9" customFormat="1" ht="15" x14ac:dyDescent="0.3">
      <c r="A11" s="167" t="s">
        <v>153</v>
      </c>
      <c r="B11" s="58">
        <v>350489</v>
      </c>
      <c r="C11" s="128">
        <v>143</v>
      </c>
      <c r="D11" s="58">
        <v>62691</v>
      </c>
      <c r="E11" s="128">
        <v>63</v>
      </c>
      <c r="F11" s="58">
        <v>4087</v>
      </c>
      <c r="G11" s="128">
        <v>122</v>
      </c>
      <c r="H11" s="58">
        <v>417267</v>
      </c>
      <c r="I11" s="58">
        <v>131</v>
      </c>
      <c r="J11" s="133"/>
      <c r="K11" s="167" t="s">
        <v>153</v>
      </c>
      <c r="L11" s="58">
        <v>371330</v>
      </c>
      <c r="M11" s="128">
        <v>144</v>
      </c>
      <c r="N11" s="58">
        <v>57999</v>
      </c>
      <c r="O11" s="128">
        <v>64</v>
      </c>
      <c r="P11" s="58">
        <v>4404</v>
      </c>
      <c r="Q11" s="128">
        <v>123</v>
      </c>
      <c r="R11" s="58">
        <v>433733</v>
      </c>
      <c r="S11" s="58">
        <v>133</v>
      </c>
    </row>
    <row r="12" spans="1:19" s="9" customFormat="1" ht="15" x14ac:dyDescent="0.3">
      <c r="A12" s="58" t="s">
        <v>154</v>
      </c>
      <c r="B12" s="58">
        <v>211956</v>
      </c>
      <c r="C12" s="128">
        <v>109</v>
      </c>
      <c r="D12" s="58">
        <v>42807</v>
      </c>
      <c r="E12" s="128">
        <v>50</v>
      </c>
      <c r="F12" s="58">
        <v>2631</v>
      </c>
      <c r="G12" s="128">
        <v>95</v>
      </c>
      <c r="H12" s="58">
        <v>257394</v>
      </c>
      <c r="I12" s="58">
        <v>99</v>
      </c>
      <c r="J12" s="133"/>
      <c r="K12" s="58" t="s">
        <v>154</v>
      </c>
      <c r="L12" s="58">
        <v>224415</v>
      </c>
      <c r="M12" s="128">
        <v>110</v>
      </c>
      <c r="N12" s="58">
        <v>37668</v>
      </c>
      <c r="O12" s="128">
        <v>51</v>
      </c>
      <c r="P12" s="58">
        <v>2689</v>
      </c>
      <c r="Q12" s="128">
        <v>95</v>
      </c>
      <c r="R12" s="58">
        <v>264772</v>
      </c>
      <c r="S12" s="58">
        <v>102</v>
      </c>
    </row>
    <row r="13" spans="1:19" s="9" customFormat="1" ht="14.5" customHeight="1" x14ac:dyDescent="0.3">
      <c r="A13" s="58" t="s">
        <v>155</v>
      </c>
      <c r="B13" s="58">
        <v>125165</v>
      </c>
      <c r="C13" s="128">
        <v>76</v>
      </c>
      <c r="D13" s="58">
        <v>28718</v>
      </c>
      <c r="E13" s="128">
        <v>37</v>
      </c>
      <c r="F13" s="58">
        <v>1717</v>
      </c>
      <c r="G13" s="128">
        <v>69</v>
      </c>
      <c r="H13" s="58">
        <v>155600</v>
      </c>
      <c r="I13" s="58">
        <v>69</v>
      </c>
      <c r="J13" s="133"/>
      <c r="K13" s="58" t="s">
        <v>155</v>
      </c>
      <c r="L13" s="58">
        <v>122715</v>
      </c>
      <c r="M13" s="128">
        <v>78</v>
      </c>
      <c r="N13" s="58">
        <v>23291</v>
      </c>
      <c r="O13" s="128">
        <v>38</v>
      </c>
      <c r="P13" s="58">
        <v>1657</v>
      </c>
      <c r="Q13" s="128">
        <v>69</v>
      </c>
      <c r="R13" s="58">
        <v>147663</v>
      </c>
      <c r="S13" s="58">
        <v>71</v>
      </c>
    </row>
    <row r="14" spans="1:19" s="9" customFormat="1" ht="15" x14ac:dyDescent="0.3">
      <c r="A14" s="58" t="s">
        <v>156</v>
      </c>
      <c r="B14" s="58">
        <v>198212</v>
      </c>
      <c r="C14" s="128">
        <v>59</v>
      </c>
      <c r="D14" s="58">
        <v>66620</v>
      </c>
      <c r="E14" s="128">
        <v>29</v>
      </c>
      <c r="F14" s="58">
        <v>3436</v>
      </c>
      <c r="G14" s="128">
        <v>54</v>
      </c>
      <c r="H14" s="58">
        <v>268268</v>
      </c>
      <c r="I14" s="58">
        <v>51</v>
      </c>
      <c r="J14" s="133"/>
      <c r="K14" s="58" t="s">
        <v>156</v>
      </c>
      <c r="L14" s="58">
        <v>150629</v>
      </c>
      <c r="M14" s="128">
        <v>61</v>
      </c>
      <c r="N14" s="58">
        <v>44226</v>
      </c>
      <c r="O14" s="128">
        <v>30</v>
      </c>
      <c r="P14" s="58">
        <v>3103</v>
      </c>
      <c r="Q14" s="128">
        <v>54</v>
      </c>
      <c r="R14" s="58">
        <v>197958</v>
      </c>
      <c r="S14" s="58">
        <v>54</v>
      </c>
    </row>
    <row r="15" spans="1:19" s="9" customFormat="1" ht="15" x14ac:dyDescent="0.3">
      <c r="A15" s="58" t="s">
        <v>32</v>
      </c>
      <c r="B15" s="58">
        <v>1352412</v>
      </c>
      <c r="C15" s="128">
        <v>59</v>
      </c>
      <c r="D15" s="58">
        <v>199788</v>
      </c>
      <c r="E15" s="128">
        <v>30</v>
      </c>
      <c r="F15" s="58">
        <v>16431</v>
      </c>
      <c r="G15" s="128">
        <v>54</v>
      </c>
      <c r="H15" s="58">
        <v>1568631</v>
      </c>
      <c r="I15" s="58">
        <v>55</v>
      </c>
      <c r="J15" s="133"/>
      <c r="K15" s="58" t="s">
        <v>32</v>
      </c>
      <c r="L15" s="58">
        <v>1671606</v>
      </c>
      <c r="M15" s="128">
        <v>58</v>
      </c>
      <c r="N15" s="58">
        <v>302838</v>
      </c>
      <c r="O15" s="128">
        <v>29</v>
      </c>
      <c r="P15" s="58">
        <v>20353</v>
      </c>
      <c r="Q15" s="128">
        <v>54</v>
      </c>
      <c r="R15" s="58">
        <v>1994797</v>
      </c>
      <c r="S15" s="58">
        <v>54</v>
      </c>
    </row>
    <row r="16" spans="1:19" s="9" customFormat="1" ht="26.5" customHeight="1" x14ac:dyDescent="0.3">
      <c r="A16" s="131" t="s">
        <v>78</v>
      </c>
      <c r="B16" s="131">
        <v>7560515</v>
      </c>
      <c r="C16" s="132">
        <v>176</v>
      </c>
      <c r="D16" s="131">
        <v>1090877</v>
      </c>
      <c r="E16" s="132">
        <v>93</v>
      </c>
      <c r="F16" s="131">
        <v>95455</v>
      </c>
      <c r="G16" s="132">
        <v>153</v>
      </c>
      <c r="H16" s="131">
        <v>8746847</v>
      </c>
      <c r="I16" s="131">
        <v>166</v>
      </c>
      <c r="J16" s="133"/>
      <c r="K16" s="131" t="s">
        <v>78</v>
      </c>
      <c r="L16" s="131">
        <v>7693505</v>
      </c>
      <c r="M16" s="132">
        <v>171</v>
      </c>
      <c r="N16" s="131">
        <v>1113232</v>
      </c>
      <c r="O16" s="132">
        <v>82</v>
      </c>
      <c r="P16" s="131">
        <v>101811</v>
      </c>
      <c r="Q16" s="132">
        <v>149</v>
      </c>
      <c r="R16" s="131">
        <v>8908548</v>
      </c>
      <c r="S16" s="131">
        <v>160</v>
      </c>
    </row>
    <row r="17" spans="1:21" ht="25.5" customHeight="1" x14ac:dyDescent="0.25">
      <c r="A17" s="406" t="s">
        <v>197</v>
      </c>
      <c r="B17" s="406"/>
      <c r="C17" s="406"/>
      <c r="D17" s="406"/>
      <c r="E17" s="406"/>
      <c r="F17" s="406"/>
      <c r="G17" s="406"/>
      <c r="H17" s="406"/>
      <c r="I17" s="406"/>
      <c r="J17" s="133"/>
      <c r="K17" s="406" t="s">
        <v>225</v>
      </c>
      <c r="L17" s="406"/>
      <c r="M17" s="406"/>
      <c r="N17" s="406"/>
      <c r="O17" s="406"/>
      <c r="P17" s="406"/>
      <c r="Q17" s="406"/>
      <c r="R17" s="406"/>
      <c r="S17" s="406"/>
    </row>
    <row r="18" spans="1:21" s="9" customFormat="1" ht="16.5" customHeight="1" x14ac:dyDescent="0.3">
      <c r="A18" s="58" t="s">
        <v>147</v>
      </c>
      <c r="B18" s="58">
        <v>3821642</v>
      </c>
      <c r="C18" s="128">
        <v>226</v>
      </c>
      <c r="D18" s="58">
        <v>470029</v>
      </c>
      <c r="E18" s="128">
        <v>135</v>
      </c>
      <c r="F18" s="58">
        <v>50478</v>
      </c>
      <c r="G18" s="128">
        <v>194</v>
      </c>
      <c r="H18" s="58">
        <v>4342149</v>
      </c>
      <c r="I18" s="58">
        <v>215</v>
      </c>
      <c r="J18" s="133"/>
      <c r="K18" s="58" t="s">
        <v>147</v>
      </c>
      <c r="L18" s="58">
        <v>3668840</v>
      </c>
      <c r="M18" s="128">
        <v>226</v>
      </c>
      <c r="N18" s="58">
        <v>449324</v>
      </c>
      <c r="O18" s="128">
        <v>123</v>
      </c>
      <c r="P18" s="58">
        <v>53395</v>
      </c>
      <c r="Q18" s="128">
        <v>192</v>
      </c>
      <c r="R18" s="58">
        <v>4171559</v>
      </c>
      <c r="S18" s="58">
        <v>215</v>
      </c>
    </row>
    <row r="19" spans="1:21" s="9" customFormat="1" ht="20.25" customHeight="1" x14ac:dyDescent="0.3">
      <c r="A19" s="114" t="s">
        <v>148</v>
      </c>
      <c r="B19" s="115">
        <v>892954</v>
      </c>
      <c r="C19" s="130">
        <v>225</v>
      </c>
      <c r="D19" s="115">
        <v>100609</v>
      </c>
      <c r="E19" s="130">
        <v>141</v>
      </c>
      <c r="F19" s="115">
        <v>14316</v>
      </c>
      <c r="G19" s="130">
        <v>193</v>
      </c>
      <c r="H19" s="115">
        <v>1007879</v>
      </c>
      <c r="I19" s="115">
        <v>216</v>
      </c>
      <c r="J19" s="133"/>
      <c r="K19" s="114" t="s">
        <v>148</v>
      </c>
      <c r="L19" s="115">
        <v>820284</v>
      </c>
      <c r="M19" s="130">
        <v>225</v>
      </c>
      <c r="N19" s="115">
        <v>92546</v>
      </c>
      <c r="O19" s="130">
        <v>128</v>
      </c>
      <c r="P19" s="115">
        <v>15302</v>
      </c>
      <c r="Q19" s="130">
        <v>192</v>
      </c>
      <c r="R19" s="115">
        <v>928132</v>
      </c>
      <c r="S19" s="115">
        <v>215</v>
      </c>
    </row>
    <row r="20" spans="1:21" s="9" customFormat="1" ht="15" x14ac:dyDescent="0.3">
      <c r="A20" s="114" t="s">
        <v>149</v>
      </c>
      <c r="B20" s="115">
        <v>1685965</v>
      </c>
      <c r="C20" s="130">
        <v>227</v>
      </c>
      <c r="D20" s="115">
        <v>204568</v>
      </c>
      <c r="E20" s="130">
        <v>141</v>
      </c>
      <c r="F20" s="115">
        <v>21096</v>
      </c>
      <c r="G20" s="130">
        <v>196</v>
      </c>
      <c r="H20" s="115">
        <v>1911629</v>
      </c>
      <c r="I20" s="115">
        <v>217</v>
      </c>
      <c r="J20" s="133"/>
      <c r="K20" s="114" t="s">
        <v>149</v>
      </c>
      <c r="L20" s="115">
        <v>1618642</v>
      </c>
      <c r="M20" s="130">
        <v>227</v>
      </c>
      <c r="N20" s="115">
        <v>196147</v>
      </c>
      <c r="O20" s="130">
        <v>129</v>
      </c>
      <c r="P20" s="115">
        <v>22242</v>
      </c>
      <c r="Q20" s="130">
        <v>194</v>
      </c>
      <c r="R20" s="115">
        <v>1837031</v>
      </c>
      <c r="S20" s="115">
        <v>216</v>
      </c>
    </row>
    <row r="21" spans="1:21" s="9" customFormat="1" ht="15" x14ac:dyDescent="0.3">
      <c r="A21" s="114" t="s">
        <v>150</v>
      </c>
      <c r="B21" s="115">
        <v>1242723</v>
      </c>
      <c r="C21" s="130">
        <v>225</v>
      </c>
      <c r="D21" s="115">
        <v>164852</v>
      </c>
      <c r="E21" s="130">
        <v>122</v>
      </c>
      <c r="F21" s="115">
        <v>15066</v>
      </c>
      <c r="G21" s="130">
        <v>193</v>
      </c>
      <c r="H21" s="115">
        <v>1422641</v>
      </c>
      <c r="I21" s="115">
        <v>213</v>
      </c>
      <c r="J21" s="133"/>
      <c r="K21" s="114" t="s">
        <v>150</v>
      </c>
      <c r="L21" s="115">
        <v>1229914</v>
      </c>
      <c r="M21" s="130">
        <v>225</v>
      </c>
      <c r="N21" s="115">
        <v>160631</v>
      </c>
      <c r="O21" s="130">
        <v>115</v>
      </c>
      <c r="P21" s="115">
        <v>15851</v>
      </c>
      <c r="Q21" s="130">
        <v>191</v>
      </c>
      <c r="R21" s="115">
        <v>1406396</v>
      </c>
      <c r="S21" s="115">
        <v>212</v>
      </c>
    </row>
    <row r="22" spans="1:21" s="9" customFormat="1" ht="15" x14ac:dyDescent="0.3">
      <c r="A22" s="58" t="s">
        <v>151</v>
      </c>
      <c r="B22" s="58">
        <v>889711</v>
      </c>
      <c r="C22" s="128">
        <v>210</v>
      </c>
      <c r="D22" s="58">
        <v>125664</v>
      </c>
      <c r="E22" s="128">
        <v>108</v>
      </c>
      <c r="F22" s="58">
        <v>10256</v>
      </c>
      <c r="G22" s="128">
        <v>182</v>
      </c>
      <c r="H22" s="58">
        <v>1025631</v>
      </c>
      <c r="I22" s="58">
        <v>197</v>
      </c>
      <c r="J22" s="133"/>
      <c r="K22" s="58" t="s">
        <v>151</v>
      </c>
      <c r="L22" s="58">
        <v>889391</v>
      </c>
      <c r="M22" s="128">
        <v>210</v>
      </c>
      <c r="N22" s="58">
        <v>120160</v>
      </c>
      <c r="O22" s="128">
        <v>103</v>
      </c>
      <c r="P22" s="58">
        <v>10460</v>
      </c>
      <c r="Q22" s="128">
        <v>180</v>
      </c>
      <c r="R22" s="58">
        <v>1020011</v>
      </c>
      <c r="S22" s="58">
        <v>197</v>
      </c>
    </row>
    <row r="23" spans="1:21" s="9" customFormat="1" ht="15" x14ac:dyDescent="0.3">
      <c r="A23" s="58" t="s">
        <v>152</v>
      </c>
      <c r="B23" s="58">
        <v>588444</v>
      </c>
      <c r="C23" s="128">
        <v>177</v>
      </c>
      <c r="D23" s="58">
        <v>91851</v>
      </c>
      <c r="E23" s="128">
        <v>89</v>
      </c>
      <c r="F23" s="58">
        <v>6823</v>
      </c>
      <c r="G23" s="128">
        <v>156</v>
      </c>
      <c r="H23" s="58">
        <v>687118</v>
      </c>
      <c r="I23" s="58">
        <v>165</v>
      </c>
      <c r="J23" s="133"/>
      <c r="K23" s="58" t="s">
        <v>152</v>
      </c>
      <c r="L23" s="58">
        <v>595378</v>
      </c>
      <c r="M23" s="128">
        <v>177</v>
      </c>
      <c r="N23" s="58">
        <v>86782</v>
      </c>
      <c r="O23" s="128">
        <v>86</v>
      </c>
      <c r="P23" s="58">
        <v>6915</v>
      </c>
      <c r="Q23" s="128">
        <v>154</v>
      </c>
      <c r="R23" s="58">
        <v>689075</v>
      </c>
      <c r="S23" s="58">
        <v>165</v>
      </c>
    </row>
    <row r="24" spans="1:21" s="9" customFormat="1" ht="15" x14ac:dyDescent="0.3">
      <c r="A24" s="167" t="s">
        <v>153</v>
      </c>
      <c r="B24" s="58">
        <v>368723</v>
      </c>
      <c r="C24" s="128">
        <v>143</v>
      </c>
      <c r="D24" s="58">
        <v>64720</v>
      </c>
      <c r="E24" s="128">
        <v>63</v>
      </c>
      <c r="F24" s="58">
        <v>4319</v>
      </c>
      <c r="G24" s="128">
        <v>123</v>
      </c>
      <c r="H24" s="58">
        <v>437762</v>
      </c>
      <c r="I24" s="58">
        <v>131</v>
      </c>
      <c r="J24" s="133"/>
      <c r="K24" s="167" t="s">
        <v>153</v>
      </c>
      <c r="L24" s="58">
        <v>373425</v>
      </c>
      <c r="M24" s="128">
        <v>143</v>
      </c>
      <c r="N24" s="58">
        <v>59597</v>
      </c>
      <c r="O24" s="128">
        <v>64</v>
      </c>
      <c r="P24" s="58">
        <v>4458</v>
      </c>
      <c r="Q24" s="128">
        <v>123</v>
      </c>
      <c r="R24" s="58">
        <v>437480</v>
      </c>
      <c r="S24" s="58">
        <v>132</v>
      </c>
    </row>
    <row r="25" spans="1:21" s="9" customFormat="1" ht="15" x14ac:dyDescent="0.3">
      <c r="A25" s="58" t="s">
        <v>154</v>
      </c>
      <c r="B25" s="58">
        <v>225630</v>
      </c>
      <c r="C25" s="128">
        <v>110</v>
      </c>
      <c r="D25" s="58">
        <v>44291</v>
      </c>
      <c r="E25" s="128">
        <v>50</v>
      </c>
      <c r="F25" s="58">
        <v>2745</v>
      </c>
      <c r="G25" s="128">
        <v>95</v>
      </c>
      <c r="H25" s="58">
        <v>272666</v>
      </c>
      <c r="I25" s="58">
        <v>100</v>
      </c>
      <c r="J25" s="133"/>
      <c r="K25" s="58" t="s">
        <v>154</v>
      </c>
      <c r="L25" s="58">
        <v>227677</v>
      </c>
      <c r="M25" s="128">
        <v>110</v>
      </c>
      <c r="N25" s="58">
        <v>39767</v>
      </c>
      <c r="O25" s="128">
        <v>50</v>
      </c>
      <c r="P25" s="58">
        <v>2778</v>
      </c>
      <c r="Q25" s="128">
        <v>95</v>
      </c>
      <c r="R25" s="58">
        <v>270222</v>
      </c>
      <c r="S25" s="58">
        <v>101</v>
      </c>
    </row>
    <row r="26" spans="1:21" s="9" customFormat="1" ht="14.5" customHeight="1" x14ac:dyDescent="0.3">
      <c r="A26" s="58" t="s">
        <v>155</v>
      </c>
      <c r="B26" s="58">
        <v>138100</v>
      </c>
      <c r="C26" s="128">
        <v>76</v>
      </c>
      <c r="D26" s="58">
        <v>30200</v>
      </c>
      <c r="E26" s="128">
        <v>37</v>
      </c>
      <c r="F26" s="58">
        <v>1820</v>
      </c>
      <c r="G26" s="128">
        <v>69</v>
      </c>
      <c r="H26" s="58">
        <v>170120</v>
      </c>
      <c r="I26" s="58">
        <v>69</v>
      </c>
      <c r="J26" s="133"/>
      <c r="K26" s="58" t="s">
        <v>155</v>
      </c>
      <c r="L26" s="58">
        <v>125618</v>
      </c>
      <c r="M26" s="128">
        <v>77</v>
      </c>
      <c r="N26" s="58">
        <v>24940</v>
      </c>
      <c r="O26" s="128">
        <v>37</v>
      </c>
      <c r="P26" s="58">
        <v>1720</v>
      </c>
      <c r="Q26" s="128">
        <v>69</v>
      </c>
      <c r="R26" s="58">
        <v>152278</v>
      </c>
      <c r="S26" s="58">
        <v>71</v>
      </c>
    </row>
    <row r="27" spans="1:21" s="9" customFormat="1" ht="15" x14ac:dyDescent="0.3">
      <c r="A27" s="58" t="s">
        <v>156</v>
      </c>
      <c r="B27" s="58">
        <v>215887</v>
      </c>
      <c r="C27" s="128">
        <v>59</v>
      </c>
      <c r="D27" s="58">
        <v>69361</v>
      </c>
      <c r="E27" s="128">
        <v>29</v>
      </c>
      <c r="F27" s="58">
        <v>3627</v>
      </c>
      <c r="G27" s="128">
        <v>54</v>
      </c>
      <c r="H27" s="58">
        <v>288875</v>
      </c>
      <c r="I27" s="58">
        <v>52</v>
      </c>
      <c r="J27" s="133"/>
      <c r="K27" s="58" t="s">
        <v>156</v>
      </c>
      <c r="L27" s="58">
        <v>160706</v>
      </c>
      <c r="M27" s="128">
        <v>60</v>
      </c>
      <c r="N27" s="58">
        <v>49531</v>
      </c>
      <c r="O27" s="128">
        <v>30</v>
      </c>
      <c r="P27" s="58">
        <v>3302</v>
      </c>
      <c r="Q27" s="128">
        <v>54</v>
      </c>
      <c r="R27" s="58">
        <v>213539</v>
      </c>
      <c r="S27" s="58">
        <v>53</v>
      </c>
    </row>
    <row r="28" spans="1:21" s="9" customFormat="1" ht="15" x14ac:dyDescent="0.3">
      <c r="A28" s="58" t="s">
        <v>32</v>
      </c>
      <c r="B28" s="58">
        <v>1324787</v>
      </c>
      <c r="C28" s="128">
        <v>59</v>
      </c>
      <c r="D28" s="58">
        <v>197223</v>
      </c>
      <c r="E28" s="128">
        <v>30</v>
      </c>
      <c r="F28" s="58">
        <v>16142</v>
      </c>
      <c r="G28" s="128">
        <v>54</v>
      </c>
      <c r="H28" s="58">
        <v>1538152</v>
      </c>
      <c r="I28" s="58">
        <v>55</v>
      </c>
      <c r="J28" s="133"/>
      <c r="K28" s="58" t="s">
        <v>32</v>
      </c>
      <c r="L28" s="58">
        <v>1621197</v>
      </c>
      <c r="M28" s="128">
        <v>58</v>
      </c>
      <c r="N28" s="58">
        <v>281169</v>
      </c>
      <c r="O28" s="128">
        <v>29</v>
      </c>
      <c r="P28" s="58">
        <v>19815</v>
      </c>
      <c r="Q28" s="128">
        <v>54</v>
      </c>
      <c r="R28" s="58">
        <v>1922181</v>
      </c>
      <c r="S28" s="58">
        <v>54</v>
      </c>
    </row>
    <row r="29" spans="1:21" s="9" customFormat="1" ht="26.5" customHeight="1" x14ac:dyDescent="0.3">
      <c r="A29" s="131" t="s">
        <v>78</v>
      </c>
      <c r="B29" s="131">
        <v>7572924</v>
      </c>
      <c r="C29" s="132">
        <v>176</v>
      </c>
      <c r="D29" s="131">
        <v>1093339</v>
      </c>
      <c r="E29" s="132">
        <v>92</v>
      </c>
      <c r="F29" s="131">
        <v>96210</v>
      </c>
      <c r="G29" s="132">
        <v>153</v>
      </c>
      <c r="H29" s="131">
        <v>8762473</v>
      </c>
      <c r="I29" s="131">
        <v>165</v>
      </c>
      <c r="J29" s="133"/>
      <c r="K29" s="131" t="s">
        <v>78</v>
      </c>
      <c r="L29" s="131">
        <v>7662232</v>
      </c>
      <c r="M29" s="132">
        <v>171</v>
      </c>
      <c r="N29" s="131">
        <v>1111270</v>
      </c>
      <c r="O29" s="132">
        <v>83</v>
      </c>
      <c r="P29" s="131">
        <v>102843</v>
      </c>
      <c r="Q29" s="132">
        <v>150</v>
      </c>
      <c r="R29" s="131">
        <v>8876345</v>
      </c>
      <c r="S29" s="131">
        <v>160</v>
      </c>
    </row>
    <row r="30" spans="1:21" ht="25.5" customHeight="1" x14ac:dyDescent="0.25">
      <c r="A30" s="406" t="s">
        <v>205</v>
      </c>
      <c r="B30" s="406"/>
      <c r="C30" s="406"/>
      <c r="D30" s="406"/>
      <c r="E30" s="406"/>
      <c r="F30" s="406"/>
      <c r="G30" s="406"/>
      <c r="H30" s="406"/>
      <c r="I30" s="406"/>
      <c r="J30" s="133"/>
      <c r="K30" s="406" t="s">
        <v>239</v>
      </c>
      <c r="L30" s="406"/>
      <c r="M30" s="406"/>
      <c r="N30" s="406"/>
      <c r="O30" s="406"/>
      <c r="P30" s="406"/>
      <c r="Q30" s="406"/>
      <c r="R30" s="406"/>
      <c r="S30" s="406"/>
    </row>
    <row r="31" spans="1:21" s="9" customFormat="1" ht="16.5" customHeight="1" x14ac:dyDescent="0.3">
      <c r="A31" s="58" t="s">
        <v>147</v>
      </c>
      <c r="B31" s="58">
        <v>3661020</v>
      </c>
      <c r="C31" s="128">
        <v>226</v>
      </c>
      <c r="D31" s="58">
        <v>434492</v>
      </c>
      <c r="E31" s="128">
        <v>122</v>
      </c>
      <c r="F31" s="58">
        <v>52313</v>
      </c>
      <c r="G31" s="128">
        <v>192</v>
      </c>
      <c r="H31" s="58">
        <v>4147825</v>
      </c>
      <c r="I31" s="58">
        <v>214</v>
      </c>
      <c r="J31" s="133"/>
      <c r="K31" s="58" t="s">
        <v>147</v>
      </c>
      <c r="L31" s="58">
        <v>3640436</v>
      </c>
      <c r="M31" s="128">
        <v>226</v>
      </c>
      <c r="N31" s="58">
        <v>452715</v>
      </c>
      <c r="O31" s="128">
        <v>124</v>
      </c>
      <c r="P31" s="58">
        <v>53847</v>
      </c>
      <c r="Q31" s="128">
        <v>193</v>
      </c>
      <c r="R31" s="58">
        <v>4146998</v>
      </c>
      <c r="S31" s="58">
        <v>214</v>
      </c>
      <c r="T31" s="161"/>
      <c r="U31" s="161"/>
    </row>
    <row r="32" spans="1:21" s="9" customFormat="1" ht="20.25" customHeight="1" x14ac:dyDescent="0.3">
      <c r="A32" s="114" t="s">
        <v>148</v>
      </c>
      <c r="B32" s="115">
        <v>811223</v>
      </c>
      <c r="C32" s="130">
        <v>224</v>
      </c>
      <c r="D32" s="115">
        <v>88724</v>
      </c>
      <c r="E32" s="130">
        <v>126</v>
      </c>
      <c r="F32" s="115">
        <v>14957</v>
      </c>
      <c r="G32" s="130">
        <v>192</v>
      </c>
      <c r="H32" s="115">
        <v>914904</v>
      </c>
      <c r="I32" s="115">
        <v>214</v>
      </c>
      <c r="J32" s="133"/>
      <c r="K32" s="114" t="s">
        <v>148</v>
      </c>
      <c r="L32" s="115">
        <v>797859</v>
      </c>
      <c r="M32" s="130">
        <v>227</v>
      </c>
      <c r="N32" s="115">
        <v>93894</v>
      </c>
      <c r="O32" s="130">
        <v>128</v>
      </c>
      <c r="P32" s="115">
        <v>15410</v>
      </c>
      <c r="Q32" s="130">
        <v>193</v>
      </c>
      <c r="R32" s="115">
        <v>907163</v>
      </c>
      <c r="S32" s="115">
        <v>216</v>
      </c>
      <c r="T32" s="161"/>
      <c r="U32" s="161"/>
    </row>
    <row r="33" spans="1:21" s="9" customFormat="1" ht="15" x14ac:dyDescent="0.3">
      <c r="A33" s="114" t="s">
        <v>149</v>
      </c>
      <c r="B33" s="115">
        <v>1619633</v>
      </c>
      <c r="C33" s="130">
        <v>227</v>
      </c>
      <c r="D33" s="115">
        <v>191108</v>
      </c>
      <c r="E33" s="130">
        <v>127</v>
      </c>
      <c r="F33" s="115">
        <v>21875</v>
      </c>
      <c r="G33" s="130">
        <v>194</v>
      </c>
      <c r="H33" s="115">
        <v>1832616</v>
      </c>
      <c r="I33" s="115">
        <v>216</v>
      </c>
      <c r="J33" s="133"/>
      <c r="K33" s="114" t="s">
        <v>149</v>
      </c>
      <c r="L33" s="115">
        <v>1614204</v>
      </c>
      <c r="M33" s="130">
        <v>227</v>
      </c>
      <c r="N33" s="115">
        <v>197222</v>
      </c>
      <c r="O33" s="130">
        <v>129</v>
      </c>
      <c r="P33" s="115">
        <v>22442</v>
      </c>
      <c r="Q33" s="130">
        <v>194</v>
      </c>
      <c r="R33" s="115">
        <v>1833868</v>
      </c>
      <c r="S33" s="115">
        <v>216</v>
      </c>
      <c r="T33" s="161"/>
      <c r="U33" s="161"/>
    </row>
    <row r="34" spans="1:21" s="9" customFormat="1" ht="15" x14ac:dyDescent="0.3">
      <c r="A34" s="114" t="s">
        <v>150</v>
      </c>
      <c r="B34" s="115">
        <v>1230164</v>
      </c>
      <c r="C34" s="130">
        <v>225</v>
      </c>
      <c r="D34" s="115">
        <v>154660</v>
      </c>
      <c r="E34" s="130">
        <v>113</v>
      </c>
      <c r="F34" s="115">
        <v>15481</v>
      </c>
      <c r="G34" s="130">
        <v>191</v>
      </c>
      <c r="H34" s="115">
        <v>1400305</v>
      </c>
      <c r="I34" s="115">
        <v>212</v>
      </c>
      <c r="J34" s="133"/>
      <c r="K34" s="114" t="s">
        <v>150</v>
      </c>
      <c r="L34" s="115">
        <v>1228373</v>
      </c>
      <c r="M34" s="130">
        <v>224</v>
      </c>
      <c r="N34" s="115">
        <v>161599</v>
      </c>
      <c r="O34" s="130">
        <v>115</v>
      </c>
      <c r="P34" s="115">
        <v>15995</v>
      </c>
      <c r="Q34" s="130">
        <v>191</v>
      </c>
      <c r="R34" s="115">
        <v>1405967</v>
      </c>
      <c r="S34" s="115">
        <v>211</v>
      </c>
      <c r="T34" s="161"/>
      <c r="U34" s="161"/>
    </row>
    <row r="35" spans="1:21" s="9" customFormat="1" ht="15" x14ac:dyDescent="0.3">
      <c r="A35" s="58" t="s">
        <v>151</v>
      </c>
      <c r="B35" s="58">
        <v>889666</v>
      </c>
      <c r="C35" s="128">
        <v>210</v>
      </c>
      <c r="D35" s="58">
        <v>115419</v>
      </c>
      <c r="E35" s="128">
        <v>101</v>
      </c>
      <c r="F35" s="58">
        <v>10153</v>
      </c>
      <c r="G35" s="128">
        <v>179</v>
      </c>
      <c r="H35" s="58">
        <v>1015238</v>
      </c>
      <c r="I35" s="58">
        <v>198</v>
      </c>
      <c r="J35" s="133"/>
      <c r="K35" s="58" t="s">
        <v>151</v>
      </c>
      <c r="L35" s="58">
        <v>888743</v>
      </c>
      <c r="M35" s="128">
        <v>209</v>
      </c>
      <c r="N35" s="58">
        <v>121453</v>
      </c>
      <c r="O35" s="128">
        <v>103</v>
      </c>
      <c r="P35" s="58">
        <v>10577</v>
      </c>
      <c r="Q35" s="128">
        <v>180</v>
      </c>
      <c r="R35" s="58">
        <v>1020773</v>
      </c>
      <c r="S35" s="58">
        <v>196</v>
      </c>
      <c r="T35" s="161"/>
      <c r="U35" s="161"/>
    </row>
    <row r="36" spans="1:21" s="9" customFormat="1" ht="15" x14ac:dyDescent="0.3">
      <c r="A36" s="58" t="s">
        <v>152</v>
      </c>
      <c r="B36" s="58">
        <v>595249</v>
      </c>
      <c r="C36" s="128">
        <v>178</v>
      </c>
      <c r="D36" s="58">
        <v>83377</v>
      </c>
      <c r="E36" s="128">
        <v>84</v>
      </c>
      <c r="F36" s="58">
        <v>6778</v>
      </c>
      <c r="G36" s="128">
        <v>154</v>
      </c>
      <c r="H36" s="58">
        <v>685404</v>
      </c>
      <c r="I36" s="58">
        <v>166</v>
      </c>
      <c r="J36" s="133"/>
      <c r="K36" s="58" t="s">
        <v>152</v>
      </c>
      <c r="L36" s="58">
        <v>595560</v>
      </c>
      <c r="M36" s="128">
        <v>177</v>
      </c>
      <c r="N36" s="58">
        <v>87828</v>
      </c>
      <c r="O36" s="128">
        <v>86</v>
      </c>
      <c r="P36" s="58">
        <v>6986</v>
      </c>
      <c r="Q36" s="128">
        <v>154</v>
      </c>
      <c r="R36" s="58">
        <v>690374</v>
      </c>
      <c r="S36" s="58">
        <v>165</v>
      </c>
      <c r="T36" s="161"/>
      <c r="U36" s="161"/>
    </row>
    <row r="37" spans="1:21" s="9" customFormat="1" ht="15" x14ac:dyDescent="0.3">
      <c r="A37" s="167" t="s">
        <v>153</v>
      </c>
      <c r="B37" s="58">
        <v>373263</v>
      </c>
      <c r="C37" s="128">
        <v>144</v>
      </c>
      <c r="D37" s="58">
        <v>55775</v>
      </c>
      <c r="E37" s="128">
        <v>63</v>
      </c>
      <c r="F37" s="58">
        <v>4310</v>
      </c>
      <c r="G37" s="128">
        <v>123</v>
      </c>
      <c r="H37" s="58">
        <v>433348</v>
      </c>
      <c r="I37" s="58">
        <v>133</v>
      </c>
      <c r="J37" s="133"/>
      <c r="K37" s="167" t="s">
        <v>153</v>
      </c>
      <c r="L37" s="58">
        <v>373930</v>
      </c>
      <c r="M37" s="128">
        <v>143</v>
      </c>
      <c r="N37" s="58">
        <v>60579</v>
      </c>
      <c r="O37" s="128">
        <v>64</v>
      </c>
      <c r="P37" s="58">
        <v>4513</v>
      </c>
      <c r="Q37" s="128">
        <v>123</v>
      </c>
      <c r="R37" s="58">
        <v>439022</v>
      </c>
      <c r="S37" s="58">
        <v>132</v>
      </c>
      <c r="T37" s="161"/>
      <c r="U37" s="161"/>
    </row>
    <row r="38" spans="1:21" s="9" customFormat="1" ht="15" x14ac:dyDescent="0.3">
      <c r="A38" s="58" t="s">
        <v>154</v>
      </c>
      <c r="B38" s="58">
        <v>207299</v>
      </c>
      <c r="C38" s="128">
        <v>111</v>
      </c>
      <c r="D38" s="58">
        <v>26227</v>
      </c>
      <c r="E38" s="128">
        <v>51</v>
      </c>
      <c r="F38" s="58">
        <v>1973</v>
      </c>
      <c r="G38" s="128">
        <v>95</v>
      </c>
      <c r="H38" s="58">
        <v>235499</v>
      </c>
      <c r="I38" s="58">
        <v>104</v>
      </c>
      <c r="J38" s="133"/>
      <c r="K38" s="58" t="s">
        <v>154</v>
      </c>
      <c r="L38" s="58">
        <v>228264</v>
      </c>
      <c r="M38" s="128">
        <v>110</v>
      </c>
      <c r="N38" s="58">
        <v>40692</v>
      </c>
      <c r="O38" s="128">
        <v>50</v>
      </c>
      <c r="P38" s="58">
        <v>2815</v>
      </c>
      <c r="Q38" s="128">
        <v>95</v>
      </c>
      <c r="R38" s="58">
        <v>271771</v>
      </c>
      <c r="S38" s="58">
        <v>101</v>
      </c>
      <c r="T38" s="161"/>
      <c r="U38" s="161"/>
    </row>
    <row r="39" spans="1:21" s="9" customFormat="1" ht="14.5" customHeight="1" x14ac:dyDescent="0.3">
      <c r="A39" s="58" t="s">
        <v>155</v>
      </c>
      <c r="B39" s="58">
        <v>110791</v>
      </c>
      <c r="C39" s="128">
        <v>78</v>
      </c>
      <c r="D39" s="58">
        <v>15996</v>
      </c>
      <c r="E39" s="128">
        <v>37</v>
      </c>
      <c r="F39" s="58">
        <v>1192</v>
      </c>
      <c r="G39" s="128">
        <v>69</v>
      </c>
      <c r="H39" s="58">
        <v>127979</v>
      </c>
      <c r="I39" s="58">
        <v>73</v>
      </c>
      <c r="J39" s="133"/>
      <c r="K39" s="58" t="s">
        <v>155</v>
      </c>
      <c r="L39" s="58">
        <v>126377</v>
      </c>
      <c r="M39" s="128">
        <v>77</v>
      </c>
      <c r="N39" s="58">
        <v>25733</v>
      </c>
      <c r="O39" s="128">
        <v>37</v>
      </c>
      <c r="P39" s="58">
        <v>1753</v>
      </c>
      <c r="Q39" s="128">
        <v>69</v>
      </c>
      <c r="R39" s="58">
        <v>153863</v>
      </c>
      <c r="S39" s="58">
        <v>70</v>
      </c>
      <c r="T39" s="161"/>
      <c r="U39" s="161"/>
    </row>
    <row r="40" spans="1:21" s="9" customFormat="1" ht="15" x14ac:dyDescent="0.3">
      <c r="A40" s="58" t="s">
        <v>156</v>
      </c>
      <c r="B40" s="58">
        <v>98393</v>
      </c>
      <c r="C40" s="128">
        <v>61</v>
      </c>
      <c r="D40" s="58">
        <v>28157</v>
      </c>
      <c r="E40" s="128">
        <v>30</v>
      </c>
      <c r="F40" s="58">
        <v>2059</v>
      </c>
      <c r="G40" s="128">
        <v>54</v>
      </c>
      <c r="H40" s="58">
        <v>128609</v>
      </c>
      <c r="I40" s="58">
        <v>54</v>
      </c>
      <c r="J40" s="133"/>
      <c r="K40" s="58" t="s">
        <v>156</v>
      </c>
      <c r="L40" s="58">
        <v>163971</v>
      </c>
      <c r="M40" s="128">
        <v>60</v>
      </c>
      <c r="N40" s="58">
        <v>52695</v>
      </c>
      <c r="O40" s="128">
        <v>30</v>
      </c>
      <c r="P40" s="58">
        <v>3367</v>
      </c>
      <c r="Q40" s="128">
        <v>54</v>
      </c>
      <c r="R40" s="58">
        <v>220033</v>
      </c>
      <c r="S40" s="58">
        <v>53</v>
      </c>
      <c r="T40" s="161"/>
      <c r="U40" s="161"/>
    </row>
    <row r="41" spans="1:21" s="9" customFormat="1" ht="15" x14ac:dyDescent="0.3">
      <c r="A41" s="58" t="s">
        <v>32</v>
      </c>
      <c r="B41" s="58">
        <v>1837320</v>
      </c>
      <c r="C41" s="128">
        <v>64</v>
      </c>
      <c r="D41" s="58">
        <v>363129</v>
      </c>
      <c r="E41" s="128">
        <v>33</v>
      </c>
      <c r="F41" s="58">
        <v>26267</v>
      </c>
      <c r="G41" s="128">
        <v>55</v>
      </c>
      <c r="H41" s="58">
        <v>2226716</v>
      </c>
      <c r="I41" s="58">
        <v>59</v>
      </c>
      <c r="J41" s="133"/>
      <c r="K41" s="58" t="s">
        <v>32</v>
      </c>
      <c r="L41" s="58">
        <v>1593033</v>
      </c>
      <c r="M41" s="128">
        <v>58</v>
      </c>
      <c r="N41" s="58">
        <v>266383</v>
      </c>
      <c r="O41" s="128">
        <v>29</v>
      </c>
      <c r="P41" s="58">
        <v>19480</v>
      </c>
      <c r="Q41" s="128">
        <v>54</v>
      </c>
      <c r="R41" s="58">
        <v>1878896</v>
      </c>
      <c r="S41" s="58">
        <v>54</v>
      </c>
      <c r="T41" s="161"/>
      <c r="U41" s="161"/>
    </row>
    <row r="42" spans="1:21" s="9" customFormat="1" ht="26.5" customHeight="1" x14ac:dyDescent="0.3">
      <c r="A42" s="131" t="s">
        <v>78</v>
      </c>
      <c r="B42" s="131">
        <v>7773001</v>
      </c>
      <c r="C42" s="132">
        <v>171</v>
      </c>
      <c r="D42" s="131">
        <v>1122572</v>
      </c>
      <c r="E42" s="132">
        <v>80</v>
      </c>
      <c r="F42" s="131">
        <v>105045</v>
      </c>
      <c r="G42" s="132">
        <v>146</v>
      </c>
      <c r="H42" s="131">
        <v>9000618</v>
      </c>
      <c r="I42" s="131">
        <v>159</v>
      </c>
      <c r="J42" s="133"/>
      <c r="K42" s="131" t="s">
        <v>78</v>
      </c>
      <c r="L42" s="131">
        <v>7610314</v>
      </c>
      <c r="M42" s="132">
        <v>171</v>
      </c>
      <c r="N42" s="131">
        <v>1108078</v>
      </c>
      <c r="O42" s="132">
        <v>83</v>
      </c>
      <c r="P42" s="131">
        <v>103338</v>
      </c>
      <c r="Q42" s="132">
        <v>150</v>
      </c>
      <c r="R42" s="131">
        <v>8821730</v>
      </c>
      <c r="S42" s="131">
        <v>160</v>
      </c>
      <c r="T42" s="161"/>
      <c r="U42" s="161"/>
    </row>
    <row r="43" spans="1:21" ht="25.5" customHeight="1" x14ac:dyDescent="0.3">
      <c r="A43" s="406" t="s">
        <v>211</v>
      </c>
      <c r="B43" s="406"/>
      <c r="C43" s="406"/>
      <c r="D43" s="406"/>
      <c r="E43" s="406"/>
      <c r="F43" s="406"/>
      <c r="G43" s="406"/>
      <c r="H43" s="406"/>
      <c r="I43" s="406"/>
      <c r="J43" s="133"/>
      <c r="K43" s="9"/>
    </row>
    <row r="44" spans="1:21" s="9" customFormat="1" ht="16.5" customHeight="1" x14ac:dyDescent="0.3">
      <c r="A44" s="58" t="s">
        <v>147</v>
      </c>
      <c r="B44" s="58">
        <v>3696669</v>
      </c>
      <c r="C44" s="128">
        <v>226</v>
      </c>
      <c r="D44" s="58">
        <v>440409</v>
      </c>
      <c r="E44" s="128">
        <v>122</v>
      </c>
      <c r="F44" s="58">
        <v>52369</v>
      </c>
      <c r="G44" s="128">
        <v>192</v>
      </c>
      <c r="H44" s="58">
        <v>4189447</v>
      </c>
      <c r="I44" s="58">
        <v>215</v>
      </c>
      <c r="J44" s="133"/>
      <c r="K44" s="58"/>
      <c r="L44" s="58"/>
      <c r="M44" s="58"/>
      <c r="N44" s="58"/>
      <c r="O44" s="58"/>
      <c r="P44" s="58"/>
      <c r="Q44" s="58"/>
      <c r="R44" s="58"/>
      <c r="S44" s="58"/>
      <c r="T44" s="161"/>
      <c r="U44" s="161"/>
    </row>
    <row r="45" spans="1:21" s="9" customFormat="1" ht="20.25" customHeight="1" x14ac:dyDescent="0.3">
      <c r="A45" s="114" t="s">
        <v>148</v>
      </c>
      <c r="B45" s="115">
        <v>831798</v>
      </c>
      <c r="C45" s="130">
        <v>225</v>
      </c>
      <c r="D45" s="115">
        <v>90787</v>
      </c>
      <c r="E45" s="130">
        <v>127</v>
      </c>
      <c r="F45" s="115">
        <v>14977</v>
      </c>
      <c r="G45" s="130">
        <v>192</v>
      </c>
      <c r="H45" s="115">
        <v>937562</v>
      </c>
      <c r="I45" s="115">
        <v>215</v>
      </c>
      <c r="J45" s="133"/>
      <c r="K45" s="114"/>
      <c r="L45" s="115"/>
      <c r="M45" s="115"/>
      <c r="N45" s="115"/>
      <c r="O45" s="115"/>
      <c r="P45" s="115"/>
      <c r="Q45" s="115"/>
      <c r="R45" s="115"/>
      <c r="S45" s="115"/>
      <c r="T45" s="161"/>
      <c r="U45" s="161"/>
    </row>
    <row r="46" spans="1:21" s="9" customFormat="1" ht="15" x14ac:dyDescent="0.3">
      <c r="A46" s="114" t="s">
        <v>149</v>
      </c>
      <c r="B46" s="115">
        <v>1631519</v>
      </c>
      <c r="C46" s="130">
        <v>227</v>
      </c>
      <c r="D46" s="115">
        <v>193143</v>
      </c>
      <c r="E46" s="130">
        <v>127</v>
      </c>
      <c r="F46" s="115">
        <v>21879</v>
      </c>
      <c r="G46" s="130">
        <v>194</v>
      </c>
      <c r="H46" s="115">
        <v>1846541</v>
      </c>
      <c r="I46" s="115">
        <v>216</v>
      </c>
      <c r="J46" s="133"/>
      <c r="K46" s="114"/>
      <c r="L46" s="115"/>
      <c r="M46" s="115"/>
      <c r="N46" s="115"/>
      <c r="O46" s="115"/>
      <c r="P46" s="115"/>
      <c r="Q46" s="115"/>
      <c r="R46" s="115"/>
      <c r="S46" s="115"/>
      <c r="T46" s="161"/>
      <c r="U46" s="161"/>
    </row>
    <row r="47" spans="1:21" s="9" customFormat="1" ht="15" x14ac:dyDescent="0.3">
      <c r="A47" s="114" t="s">
        <v>150</v>
      </c>
      <c r="B47" s="115">
        <v>1233352</v>
      </c>
      <c r="C47" s="130">
        <v>225</v>
      </c>
      <c r="D47" s="115">
        <v>156479</v>
      </c>
      <c r="E47" s="130">
        <v>114</v>
      </c>
      <c r="F47" s="115">
        <v>15513</v>
      </c>
      <c r="G47" s="130">
        <v>191</v>
      </c>
      <c r="H47" s="115">
        <v>1405344</v>
      </c>
      <c r="I47" s="115">
        <v>212</v>
      </c>
      <c r="J47" s="133"/>
      <c r="K47" s="114"/>
      <c r="L47" s="115"/>
      <c r="M47" s="115"/>
      <c r="N47" s="115"/>
      <c r="O47" s="115"/>
      <c r="P47" s="115"/>
      <c r="Q47" s="115"/>
      <c r="R47" s="115"/>
      <c r="S47" s="115"/>
      <c r="T47" s="161"/>
      <c r="U47" s="161"/>
    </row>
    <row r="48" spans="1:21" s="9" customFormat="1" ht="15" x14ac:dyDescent="0.3">
      <c r="A48" s="58" t="s">
        <v>151</v>
      </c>
      <c r="B48" s="58">
        <v>891279</v>
      </c>
      <c r="C48" s="128">
        <v>210</v>
      </c>
      <c r="D48" s="58">
        <v>116787</v>
      </c>
      <c r="E48" s="128">
        <v>102</v>
      </c>
      <c r="F48" s="58">
        <v>10207</v>
      </c>
      <c r="G48" s="128">
        <v>180</v>
      </c>
      <c r="H48" s="58">
        <v>1018273</v>
      </c>
      <c r="I48" s="58">
        <v>198</v>
      </c>
      <c r="J48" s="133"/>
      <c r="K48" s="58"/>
      <c r="L48" s="58"/>
      <c r="M48" s="58"/>
      <c r="N48" s="58"/>
      <c r="O48" s="58"/>
      <c r="P48" s="58"/>
      <c r="Q48" s="58"/>
      <c r="R48" s="58"/>
      <c r="S48" s="58"/>
      <c r="T48" s="161"/>
      <c r="U48" s="161"/>
    </row>
    <row r="49" spans="1:21" s="9" customFormat="1" ht="15" x14ac:dyDescent="0.3">
      <c r="A49" s="58" t="s">
        <v>152</v>
      </c>
      <c r="B49" s="58">
        <v>596209</v>
      </c>
      <c r="C49" s="128">
        <v>177</v>
      </c>
      <c r="D49" s="58">
        <v>84148</v>
      </c>
      <c r="E49" s="128">
        <v>85</v>
      </c>
      <c r="F49" s="58">
        <v>6778</v>
      </c>
      <c r="G49" s="128">
        <v>154</v>
      </c>
      <c r="H49" s="58">
        <v>687135</v>
      </c>
      <c r="I49" s="58">
        <v>166</v>
      </c>
      <c r="J49" s="133"/>
      <c r="K49" s="58"/>
      <c r="L49" s="58"/>
      <c r="M49" s="58"/>
      <c r="N49" s="58"/>
      <c r="O49" s="58"/>
      <c r="P49" s="58"/>
      <c r="Q49" s="58"/>
      <c r="R49" s="58"/>
      <c r="S49" s="58"/>
      <c r="T49" s="161"/>
      <c r="U49" s="161"/>
    </row>
    <row r="50" spans="1:21" s="9" customFormat="1" ht="15" x14ac:dyDescent="0.3">
      <c r="A50" s="167" t="s">
        <v>153</v>
      </c>
      <c r="B50" s="58">
        <v>373922</v>
      </c>
      <c r="C50" s="128">
        <v>144</v>
      </c>
      <c r="D50" s="58">
        <v>57124</v>
      </c>
      <c r="E50" s="128">
        <v>64</v>
      </c>
      <c r="F50" s="58">
        <v>4354</v>
      </c>
      <c r="G50" s="128">
        <v>123</v>
      </c>
      <c r="H50" s="58">
        <v>435400</v>
      </c>
      <c r="I50" s="58">
        <v>133</v>
      </c>
      <c r="J50" s="133"/>
      <c r="K50" s="167"/>
      <c r="L50" s="58"/>
      <c r="M50" s="58"/>
      <c r="N50" s="58"/>
      <c r="O50" s="58"/>
      <c r="P50" s="58"/>
      <c r="Q50" s="58"/>
      <c r="R50" s="58"/>
      <c r="S50" s="58"/>
      <c r="T50" s="161"/>
      <c r="U50" s="161"/>
    </row>
    <row r="51" spans="1:21" s="9" customFormat="1" ht="15" x14ac:dyDescent="0.3">
      <c r="A51" s="58" t="s">
        <v>154</v>
      </c>
      <c r="B51" s="58">
        <v>219866</v>
      </c>
      <c r="C51" s="128">
        <v>111</v>
      </c>
      <c r="D51" s="58">
        <v>33609</v>
      </c>
      <c r="E51" s="128">
        <v>51</v>
      </c>
      <c r="F51" s="58">
        <v>2509</v>
      </c>
      <c r="G51" s="128">
        <v>95</v>
      </c>
      <c r="H51" s="58">
        <v>255984</v>
      </c>
      <c r="I51" s="58">
        <v>103</v>
      </c>
      <c r="J51" s="133"/>
      <c r="K51" s="58"/>
      <c r="L51" s="58"/>
      <c r="M51" s="58"/>
      <c r="N51" s="58"/>
      <c r="O51" s="58"/>
      <c r="P51" s="58"/>
      <c r="Q51" s="58"/>
      <c r="R51" s="58"/>
      <c r="S51" s="58"/>
      <c r="T51" s="161"/>
      <c r="U51" s="161"/>
    </row>
    <row r="52" spans="1:21" s="9" customFormat="1" ht="14.5" customHeight="1" x14ac:dyDescent="0.3">
      <c r="A52" s="58" t="s">
        <v>155</v>
      </c>
      <c r="B52" s="58">
        <v>119609</v>
      </c>
      <c r="C52" s="128">
        <v>78</v>
      </c>
      <c r="D52" s="58">
        <v>20904</v>
      </c>
      <c r="E52" s="128">
        <v>38</v>
      </c>
      <c r="F52" s="58">
        <v>1547</v>
      </c>
      <c r="G52" s="128">
        <v>69</v>
      </c>
      <c r="H52" s="58">
        <v>142060</v>
      </c>
      <c r="I52" s="58">
        <v>72</v>
      </c>
      <c r="J52" s="133"/>
      <c r="K52" s="58"/>
      <c r="L52" s="58"/>
      <c r="M52" s="58"/>
      <c r="N52" s="58"/>
      <c r="O52" s="58"/>
      <c r="P52" s="58"/>
      <c r="Q52" s="58"/>
      <c r="R52" s="58"/>
      <c r="S52" s="58"/>
      <c r="T52" s="161"/>
      <c r="U52" s="161"/>
    </row>
    <row r="53" spans="1:21" s="9" customFormat="1" ht="15" x14ac:dyDescent="0.3">
      <c r="A53" s="58" t="s">
        <v>156</v>
      </c>
      <c r="B53" s="58">
        <v>133721</v>
      </c>
      <c r="C53" s="128">
        <v>61</v>
      </c>
      <c r="D53" s="58">
        <v>38714</v>
      </c>
      <c r="E53" s="128">
        <v>30</v>
      </c>
      <c r="F53" s="58">
        <v>2822</v>
      </c>
      <c r="G53" s="128">
        <v>54</v>
      </c>
      <c r="H53" s="58">
        <v>175257</v>
      </c>
      <c r="I53" s="58">
        <v>54</v>
      </c>
      <c r="J53" s="133"/>
      <c r="K53" s="58"/>
      <c r="L53" s="58"/>
      <c r="M53" s="58"/>
      <c r="N53" s="58"/>
      <c r="O53" s="58"/>
      <c r="P53" s="58"/>
      <c r="Q53" s="58"/>
      <c r="R53" s="58"/>
      <c r="S53" s="58"/>
      <c r="T53" s="161"/>
      <c r="U53" s="161"/>
    </row>
    <row r="54" spans="1:21" s="9" customFormat="1" ht="15" x14ac:dyDescent="0.3">
      <c r="A54" s="58" t="s">
        <v>32</v>
      </c>
      <c r="B54" s="58">
        <v>1733325</v>
      </c>
      <c r="C54" s="128">
        <v>59</v>
      </c>
      <c r="D54" s="58">
        <v>330226</v>
      </c>
      <c r="E54" s="128">
        <v>30</v>
      </c>
      <c r="F54" s="58">
        <v>21199</v>
      </c>
      <c r="G54" s="128">
        <v>54</v>
      </c>
      <c r="H54" s="58">
        <v>2084750</v>
      </c>
      <c r="I54" s="58">
        <v>55</v>
      </c>
      <c r="J54" s="133"/>
      <c r="K54" s="58"/>
      <c r="L54" s="58"/>
      <c r="M54" s="58"/>
      <c r="N54" s="58"/>
      <c r="O54" s="58"/>
      <c r="P54" s="58"/>
      <c r="Q54" s="58"/>
      <c r="R54" s="58"/>
      <c r="S54" s="58"/>
      <c r="T54" s="161"/>
      <c r="U54" s="161"/>
    </row>
    <row r="55" spans="1:21" s="9" customFormat="1" ht="26.5" customHeight="1" x14ac:dyDescent="0.3">
      <c r="A55" s="131" t="s">
        <v>78</v>
      </c>
      <c r="B55" s="131">
        <v>7764600</v>
      </c>
      <c r="C55" s="132">
        <v>171</v>
      </c>
      <c r="D55" s="131">
        <v>1121921</v>
      </c>
      <c r="E55" s="132">
        <v>80</v>
      </c>
      <c r="F55" s="131">
        <v>101785</v>
      </c>
      <c r="G55" s="132">
        <v>149</v>
      </c>
      <c r="H55" s="131">
        <v>8988306</v>
      </c>
      <c r="I55" s="131">
        <v>159</v>
      </c>
      <c r="J55" s="133"/>
      <c r="K55" s="79"/>
      <c r="L55" s="79"/>
      <c r="M55" s="79"/>
      <c r="N55" s="79"/>
      <c r="O55" s="79"/>
      <c r="P55" s="79"/>
      <c r="Q55" s="79"/>
      <c r="R55" s="79"/>
      <c r="S55" s="79"/>
      <c r="T55" s="161"/>
      <c r="U55" s="161"/>
    </row>
    <row r="56" spans="1:21" ht="25.5" customHeight="1" x14ac:dyDescent="0.3">
      <c r="A56" s="406" t="s">
        <v>215</v>
      </c>
      <c r="B56" s="406"/>
      <c r="C56" s="406"/>
      <c r="D56" s="406"/>
      <c r="E56" s="406"/>
      <c r="F56" s="406"/>
      <c r="G56" s="406"/>
      <c r="H56" s="406"/>
      <c r="I56" s="406"/>
      <c r="J56" s="133"/>
      <c r="K56" s="9"/>
    </row>
    <row r="57" spans="1:21" s="9" customFormat="1" ht="16.5" customHeight="1" x14ac:dyDescent="0.3">
      <c r="A57" s="58" t="s">
        <v>147</v>
      </c>
      <c r="B57" s="58">
        <v>3694572</v>
      </c>
      <c r="C57" s="128">
        <v>226</v>
      </c>
      <c r="D57" s="58">
        <v>442434</v>
      </c>
      <c r="E57" s="128">
        <v>123</v>
      </c>
      <c r="F57" s="58">
        <v>52410</v>
      </c>
      <c r="G57" s="128">
        <v>192</v>
      </c>
      <c r="H57" s="58">
        <v>4189416</v>
      </c>
      <c r="I57" s="58">
        <v>215</v>
      </c>
      <c r="J57" s="133"/>
      <c r="K57" s="58"/>
      <c r="L57" s="58"/>
      <c r="M57" s="58"/>
      <c r="N57" s="58"/>
      <c r="O57" s="58"/>
      <c r="P57" s="58"/>
      <c r="Q57" s="58"/>
      <c r="R57" s="58"/>
      <c r="S57" s="58"/>
      <c r="T57" s="161"/>
      <c r="U57" s="161"/>
    </row>
    <row r="58" spans="1:21" s="9" customFormat="1" ht="20.25" customHeight="1" x14ac:dyDescent="0.3">
      <c r="A58" s="114" t="s">
        <v>148</v>
      </c>
      <c r="B58" s="115">
        <v>832287</v>
      </c>
      <c r="C58" s="130">
        <v>225</v>
      </c>
      <c r="D58" s="115">
        <v>91218</v>
      </c>
      <c r="E58" s="130">
        <v>127</v>
      </c>
      <c r="F58" s="115">
        <v>15018</v>
      </c>
      <c r="G58" s="130">
        <v>192</v>
      </c>
      <c r="H58" s="115">
        <v>938523</v>
      </c>
      <c r="I58" s="115">
        <v>215</v>
      </c>
      <c r="J58" s="133"/>
      <c r="K58" s="114"/>
      <c r="L58" s="115"/>
      <c r="M58" s="115"/>
      <c r="N58" s="115"/>
      <c r="O58" s="115"/>
      <c r="P58" s="115"/>
      <c r="Q58" s="115"/>
      <c r="R58" s="115"/>
      <c r="S58" s="115"/>
      <c r="T58" s="161"/>
      <c r="U58" s="161"/>
    </row>
    <row r="59" spans="1:21" s="9" customFormat="1" ht="15" x14ac:dyDescent="0.3">
      <c r="A59" s="114" t="s">
        <v>149</v>
      </c>
      <c r="B59" s="115">
        <v>1629686</v>
      </c>
      <c r="C59" s="130">
        <v>227</v>
      </c>
      <c r="D59" s="115">
        <v>193882</v>
      </c>
      <c r="E59" s="130">
        <v>128</v>
      </c>
      <c r="F59" s="115">
        <v>21855</v>
      </c>
      <c r="G59" s="130">
        <v>194</v>
      </c>
      <c r="H59" s="115">
        <v>1845423</v>
      </c>
      <c r="I59" s="115">
        <v>217</v>
      </c>
      <c r="J59" s="133"/>
      <c r="K59" s="114"/>
      <c r="L59" s="115"/>
      <c r="M59" s="115"/>
      <c r="N59" s="115"/>
      <c r="O59" s="115"/>
      <c r="P59" s="115"/>
      <c r="Q59" s="115"/>
      <c r="R59" s="115"/>
      <c r="S59" s="115"/>
      <c r="T59" s="161"/>
      <c r="U59" s="161"/>
    </row>
    <row r="60" spans="1:21" s="9" customFormat="1" ht="15" x14ac:dyDescent="0.3">
      <c r="A60" s="114" t="s">
        <v>150</v>
      </c>
      <c r="B60" s="115">
        <v>1232599</v>
      </c>
      <c r="C60" s="130">
        <v>225</v>
      </c>
      <c r="D60" s="115">
        <v>157334</v>
      </c>
      <c r="E60" s="130">
        <v>114</v>
      </c>
      <c r="F60" s="115">
        <v>15537</v>
      </c>
      <c r="G60" s="130">
        <v>191</v>
      </c>
      <c r="H60" s="115">
        <v>1405470</v>
      </c>
      <c r="I60" s="115">
        <v>213</v>
      </c>
      <c r="J60" s="133"/>
      <c r="K60" s="114"/>
      <c r="L60" s="115"/>
      <c r="M60" s="115"/>
      <c r="N60" s="115"/>
      <c r="O60" s="115"/>
      <c r="P60" s="115"/>
      <c r="Q60" s="115"/>
      <c r="R60" s="115"/>
      <c r="S60" s="115"/>
      <c r="T60" s="161"/>
      <c r="U60" s="161"/>
    </row>
    <row r="61" spans="1:21" s="9" customFormat="1" ht="15" x14ac:dyDescent="0.3">
      <c r="A61" s="58" t="s">
        <v>151</v>
      </c>
      <c r="B61" s="58">
        <v>890368</v>
      </c>
      <c r="C61" s="128">
        <v>211</v>
      </c>
      <c r="D61" s="58">
        <v>117491</v>
      </c>
      <c r="E61" s="128">
        <v>102</v>
      </c>
      <c r="F61" s="58">
        <v>10229</v>
      </c>
      <c r="G61" s="128">
        <v>180</v>
      </c>
      <c r="H61" s="58">
        <v>1018088</v>
      </c>
      <c r="I61" s="58">
        <v>198</v>
      </c>
      <c r="J61" s="133"/>
      <c r="K61" s="58"/>
      <c r="L61" s="58"/>
      <c r="M61" s="58"/>
      <c r="N61" s="58"/>
      <c r="O61" s="58"/>
      <c r="P61" s="58"/>
      <c r="Q61" s="58"/>
      <c r="R61" s="58"/>
      <c r="S61" s="58"/>
      <c r="T61" s="161"/>
      <c r="U61" s="161"/>
    </row>
    <row r="62" spans="1:21" s="9" customFormat="1" ht="15" x14ac:dyDescent="0.3">
      <c r="A62" s="58" t="s">
        <v>152</v>
      </c>
      <c r="B62" s="58">
        <v>595286</v>
      </c>
      <c r="C62" s="128">
        <v>178</v>
      </c>
      <c r="D62" s="58">
        <v>84589</v>
      </c>
      <c r="E62" s="128">
        <v>85</v>
      </c>
      <c r="F62" s="58">
        <v>6788</v>
      </c>
      <c r="G62" s="128">
        <v>154</v>
      </c>
      <c r="H62" s="58">
        <v>686663</v>
      </c>
      <c r="I62" s="58">
        <v>166</v>
      </c>
      <c r="J62" s="133"/>
      <c r="K62" s="58"/>
      <c r="L62" s="58"/>
      <c r="M62" s="58"/>
      <c r="N62" s="58"/>
      <c r="O62" s="58"/>
      <c r="P62" s="58"/>
      <c r="Q62" s="58"/>
      <c r="R62" s="58"/>
      <c r="S62" s="58"/>
      <c r="T62" s="161"/>
      <c r="U62" s="161"/>
    </row>
    <row r="63" spans="1:21" s="9" customFormat="1" ht="15" x14ac:dyDescent="0.3">
      <c r="A63" s="167" t="s">
        <v>153</v>
      </c>
      <c r="B63" s="58">
        <v>373101</v>
      </c>
      <c r="C63" s="128">
        <v>144</v>
      </c>
      <c r="D63" s="58">
        <v>57503</v>
      </c>
      <c r="E63" s="128">
        <v>64</v>
      </c>
      <c r="F63" s="58">
        <v>4363</v>
      </c>
      <c r="G63" s="128">
        <v>123</v>
      </c>
      <c r="H63" s="58">
        <v>434967</v>
      </c>
      <c r="I63" s="58">
        <v>133</v>
      </c>
      <c r="J63" s="133"/>
      <c r="K63" s="167"/>
      <c r="L63" s="58"/>
      <c r="M63" s="58"/>
      <c r="N63" s="58"/>
      <c r="O63" s="58"/>
      <c r="P63" s="58"/>
      <c r="Q63" s="58"/>
      <c r="R63" s="58"/>
      <c r="S63" s="58"/>
      <c r="T63" s="161"/>
      <c r="U63" s="161"/>
    </row>
    <row r="64" spans="1:21" s="9" customFormat="1" ht="15" x14ac:dyDescent="0.3">
      <c r="A64" s="58" t="s">
        <v>154</v>
      </c>
      <c r="B64" s="58">
        <v>222116</v>
      </c>
      <c r="C64" s="128">
        <v>111</v>
      </c>
      <c r="D64" s="58">
        <v>35437</v>
      </c>
      <c r="E64" s="128">
        <v>51</v>
      </c>
      <c r="F64" s="58">
        <v>2584</v>
      </c>
      <c r="G64" s="128">
        <v>95</v>
      </c>
      <c r="H64" s="58">
        <v>260137</v>
      </c>
      <c r="I64" s="58">
        <v>102</v>
      </c>
      <c r="J64" s="133"/>
      <c r="K64" s="58"/>
      <c r="L64" s="58"/>
      <c r="M64" s="58"/>
      <c r="N64" s="58"/>
      <c r="O64" s="58"/>
      <c r="P64" s="58"/>
      <c r="Q64" s="58"/>
      <c r="R64" s="58"/>
      <c r="S64" s="58"/>
      <c r="T64" s="161"/>
      <c r="U64" s="161"/>
    </row>
    <row r="65" spans="1:21" s="9" customFormat="1" ht="14.5" customHeight="1" x14ac:dyDescent="0.3">
      <c r="A65" s="58" t="s">
        <v>155</v>
      </c>
      <c r="B65" s="58">
        <v>121261</v>
      </c>
      <c r="C65" s="128">
        <v>78</v>
      </c>
      <c r="D65" s="58">
        <v>22011</v>
      </c>
      <c r="E65" s="128">
        <v>38</v>
      </c>
      <c r="F65" s="58">
        <v>1591</v>
      </c>
      <c r="G65" s="128">
        <v>69</v>
      </c>
      <c r="H65" s="58">
        <v>144863</v>
      </c>
      <c r="I65" s="58">
        <v>72</v>
      </c>
      <c r="J65" s="133"/>
      <c r="K65" s="58"/>
      <c r="L65" s="58"/>
      <c r="M65" s="58"/>
      <c r="N65" s="58"/>
      <c r="O65" s="58"/>
      <c r="P65" s="58"/>
      <c r="Q65" s="58"/>
      <c r="R65" s="58"/>
      <c r="S65" s="58"/>
      <c r="T65" s="161"/>
      <c r="U65" s="161"/>
    </row>
    <row r="66" spans="1:21" s="9" customFormat="1" ht="15" x14ac:dyDescent="0.3">
      <c r="A66" s="58" t="s">
        <v>156</v>
      </c>
      <c r="B66" s="58">
        <v>141458</v>
      </c>
      <c r="C66" s="128">
        <v>61</v>
      </c>
      <c r="D66" s="58">
        <v>40997</v>
      </c>
      <c r="E66" s="128">
        <v>30</v>
      </c>
      <c r="F66" s="58">
        <v>2950</v>
      </c>
      <c r="G66" s="128">
        <v>54</v>
      </c>
      <c r="H66" s="58">
        <v>185405</v>
      </c>
      <c r="I66" s="58">
        <v>54</v>
      </c>
      <c r="J66" s="133"/>
      <c r="K66" s="58"/>
      <c r="L66" s="58"/>
      <c r="M66" s="58"/>
      <c r="N66" s="58"/>
      <c r="O66" s="58"/>
      <c r="P66" s="58"/>
      <c r="Q66" s="58"/>
      <c r="R66" s="58"/>
      <c r="S66" s="58"/>
      <c r="T66" s="161"/>
      <c r="U66" s="161"/>
    </row>
    <row r="67" spans="1:21" s="9" customFormat="1" ht="15" x14ac:dyDescent="0.3">
      <c r="A67" s="58" t="s">
        <v>32</v>
      </c>
      <c r="B67" s="58">
        <v>1707158</v>
      </c>
      <c r="C67" s="128">
        <v>59</v>
      </c>
      <c r="D67" s="58">
        <v>320563</v>
      </c>
      <c r="E67" s="128">
        <v>30</v>
      </c>
      <c r="F67" s="58">
        <v>20927</v>
      </c>
      <c r="G67" s="128">
        <v>54</v>
      </c>
      <c r="H67" s="58">
        <v>2048648</v>
      </c>
      <c r="I67" s="58">
        <v>54</v>
      </c>
      <c r="J67" s="133"/>
      <c r="K67" s="58"/>
      <c r="L67" s="58"/>
      <c r="M67" s="58"/>
      <c r="N67" s="58"/>
      <c r="O67" s="58"/>
      <c r="P67" s="58"/>
      <c r="Q67" s="58"/>
      <c r="R67" s="58"/>
      <c r="S67" s="58"/>
      <c r="T67" s="161"/>
      <c r="U67" s="161"/>
    </row>
    <row r="68" spans="1:21" s="9" customFormat="1" ht="26.5" customHeight="1" x14ac:dyDescent="0.3">
      <c r="A68" s="131" t="s">
        <v>78</v>
      </c>
      <c r="B68" s="131">
        <v>7745320</v>
      </c>
      <c r="C68" s="132">
        <v>171</v>
      </c>
      <c r="D68" s="131">
        <v>1121025</v>
      </c>
      <c r="E68" s="132">
        <v>81</v>
      </c>
      <c r="F68" s="131">
        <v>101842</v>
      </c>
      <c r="G68" s="132">
        <v>149</v>
      </c>
      <c r="H68" s="131">
        <v>8968187</v>
      </c>
      <c r="I68" s="131">
        <v>160</v>
      </c>
      <c r="J68" s="133"/>
      <c r="K68" s="79"/>
      <c r="L68" s="79"/>
      <c r="M68" s="79"/>
      <c r="N68" s="79"/>
      <c r="O68" s="79"/>
      <c r="P68" s="79"/>
      <c r="Q68" s="79"/>
      <c r="R68" s="79"/>
      <c r="S68" s="79"/>
      <c r="T68" s="161"/>
      <c r="U68" s="161"/>
    </row>
    <row r="69" spans="1:21" ht="25.5" customHeight="1" x14ac:dyDescent="0.3">
      <c r="A69" s="406" t="s">
        <v>219</v>
      </c>
      <c r="B69" s="406"/>
      <c r="C69" s="406"/>
      <c r="D69" s="406"/>
      <c r="E69" s="406"/>
      <c r="F69" s="406"/>
      <c r="G69" s="406"/>
      <c r="H69" s="406"/>
      <c r="I69" s="406"/>
      <c r="J69" s="133"/>
      <c r="K69" s="9"/>
    </row>
    <row r="70" spans="1:21" s="9" customFormat="1" ht="16.5" customHeight="1" x14ac:dyDescent="0.3">
      <c r="A70" s="58" t="s">
        <v>147</v>
      </c>
      <c r="B70" s="58">
        <v>3687194</v>
      </c>
      <c r="C70" s="128">
        <v>226</v>
      </c>
      <c r="D70" s="58">
        <v>443778</v>
      </c>
      <c r="E70" s="128">
        <v>123</v>
      </c>
      <c r="F70" s="58">
        <v>52414</v>
      </c>
      <c r="G70" s="128">
        <v>192</v>
      </c>
      <c r="H70" s="58">
        <v>4183386</v>
      </c>
      <c r="I70" s="58">
        <v>215</v>
      </c>
      <c r="J70" s="133"/>
      <c r="K70" s="58"/>
      <c r="L70" s="58"/>
      <c r="M70" s="58"/>
      <c r="N70" s="58"/>
      <c r="O70" s="58"/>
      <c r="P70" s="58"/>
      <c r="Q70" s="58"/>
      <c r="R70" s="58"/>
      <c r="S70" s="58"/>
      <c r="T70" s="161"/>
      <c r="U70" s="161"/>
    </row>
    <row r="71" spans="1:21" s="9" customFormat="1" ht="20.25" customHeight="1" x14ac:dyDescent="0.3">
      <c r="A71" s="114" t="s">
        <v>148</v>
      </c>
      <c r="B71" s="115">
        <v>830101</v>
      </c>
      <c r="C71" s="130">
        <v>225</v>
      </c>
      <c r="D71" s="115">
        <v>91196</v>
      </c>
      <c r="E71" s="130">
        <v>128</v>
      </c>
      <c r="F71" s="115">
        <v>15020</v>
      </c>
      <c r="G71" s="130">
        <v>192</v>
      </c>
      <c r="H71" s="115">
        <v>936317</v>
      </c>
      <c r="I71" s="115">
        <v>215</v>
      </c>
      <c r="J71" s="133"/>
      <c r="K71" s="114"/>
      <c r="L71" s="115"/>
      <c r="M71" s="115"/>
      <c r="N71" s="115"/>
      <c r="O71" s="115"/>
      <c r="P71" s="115"/>
      <c r="Q71" s="115"/>
      <c r="R71" s="115"/>
      <c r="S71" s="115"/>
      <c r="T71" s="161"/>
      <c r="U71" s="161"/>
    </row>
    <row r="72" spans="1:21" s="9" customFormat="1" ht="15" x14ac:dyDescent="0.3">
      <c r="A72" s="114" t="s">
        <v>149</v>
      </c>
      <c r="B72" s="115">
        <v>1626521</v>
      </c>
      <c r="C72" s="130">
        <v>227</v>
      </c>
      <c r="D72" s="115">
        <v>194476</v>
      </c>
      <c r="E72" s="130">
        <v>128</v>
      </c>
      <c r="F72" s="115">
        <v>21830</v>
      </c>
      <c r="G72" s="130">
        <v>194</v>
      </c>
      <c r="H72" s="115">
        <v>1842827</v>
      </c>
      <c r="I72" s="115">
        <v>217</v>
      </c>
      <c r="J72" s="133"/>
      <c r="K72" s="114"/>
      <c r="L72" s="115"/>
      <c r="M72" s="115"/>
      <c r="N72" s="115"/>
      <c r="O72" s="115"/>
      <c r="P72" s="115"/>
      <c r="Q72" s="115"/>
      <c r="R72" s="115"/>
      <c r="S72" s="115"/>
      <c r="T72" s="161"/>
      <c r="U72" s="161"/>
    </row>
    <row r="73" spans="1:21" s="9" customFormat="1" ht="15" x14ac:dyDescent="0.3">
      <c r="A73" s="114" t="s">
        <v>150</v>
      </c>
      <c r="B73" s="115">
        <v>1230572</v>
      </c>
      <c r="C73" s="130">
        <v>225</v>
      </c>
      <c r="D73" s="115">
        <v>158106</v>
      </c>
      <c r="E73" s="130">
        <v>114</v>
      </c>
      <c r="F73" s="115">
        <v>15564</v>
      </c>
      <c r="G73" s="130">
        <v>191</v>
      </c>
      <c r="H73" s="115">
        <v>1404242</v>
      </c>
      <c r="I73" s="115">
        <v>212</v>
      </c>
      <c r="J73" s="133"/>
      <c r="K73" s="114"/>
      <c r="L73" s="115"/>
      <c r="M73" s="115"/>
      <c r="N73" s="115"/>
      <c r="O73" s="115"/>
      <c r="P73" s="115"/>
      <c r="Q73" s="115"/>
      <c r="R73" s="115"/>
      <c r="S73" s="115"/>
      <c r="T73" s="161"/>
      <c r="U73" s="161"/>
    </row>
    <row r="74" spans="1:21" s="9" customFormat="1" ht="15" x14ac:dyDescent="0.3">
      <c r="A74" s="58" t="s">
        <v>151</v>
      </c>
      <c r="B74" s="58">
        <v>888475</v>
      </c>
      <c r="C74" s="128">
        <v>210</v>
      </c>
      <c r="D74" s="58">
        <v>117976</v>
      </c>
      <c r="E74" s="128">
        <v>103</v>
      </c>
      <c r="F74" s="58">
        <v>10244</v>
      </c>
      <c r="G74" s="128">
        <v>180</v>
      </c>
      <c r="H74" s="58">
        <v>1016695</v>
      </c>
      <c r="I74" s="58">
        <v>198</v>
      </c>
      <c r="J74" s="133"/>
      <c r="K74" s="58"/>
      <c r="L74" s="58"/>
      <c r="M74" s="58"/>
      <c r="N74" s="58"/>
      <c r="O74" s="58"/>
      <c r="P74" s="58"/>
      <c r="Q74" s="58"/>
      <c r="R74" s="58"/>
      <c r="S74" s="58"/>
      <c r="T74" s="161"/>
      <c r="U74" s="161"/>
    </row>
    <row r="75" spans="1:21" s="9" customFormat="1" ht="15" x14ac:dyDescent="0.3">
      <c r="A75" s="58" t="s">
        <v>152</v>
      </c>
      <c r="B75" s="58">
        <v>593943</v>
      </c>
      <c r="C75" s="128">
        <v>178</v>
      </c>
      <c r="D75" s="58">
        <v>84878</v>
      </c>
      <c r="E75" s="128">
        <v>85</v>
      </c>
      <c r="F75" s="58">
        <v>6800</v>
      </c>
      <c r="G75" s="128">
        <v>154</v>
      </c>
      <c r="H75" s="58">
        <v>685621</v>
      </c>
      <c r="I75" s="58">
        <v>166</v>
      </c>
      <c r="J75" s="133"/>
      <c r="K75" s="58"/>
      <c r="L75" s="58"/>
      <c r="M75" s="58"/>
      <c r="N75" s="58"/>
      <c r="O75" s="58"/>
      <c r="P75" s="58"/>
      <c r="Q75" s="58"/>
      <c r="R75" s="58"/>
      <c r="S75" s="58"/>
      <c r="T75" s="161"/>
      <c r="U75" s="161"/>
    </row>
    <row r="76" spans="1:21" s="9" customFormat="1" ht="15" x14ac:dyDescent="0.3">
      <c r="A76" s="167" t="s">
        <v>153</v>
      </c>
      <c r="B76" s="58">
        <v>372074</v>
      </c>
      <c r="C76" s="128">
        <v>144</v>
      </c>
      <c r="D76" s="58">
        <v>57771</v>
      </c>
      <c r="E76" s="128">
        <v>64</v>
      </c>
      <c r="F76" s="58">
        <v>4373</v>
      </c>
      <c r="G76" s="128">
        <v>123</v>
      </c>
      <c r="H76" s="58">
        <v>434218</v>
      </c>
      <c r="I76" s="58">
        <v>133</v>
      </c>
      <c r="J76" s="133"/>
      <c r="K76" s="167"/>
      <c r="L76" s="58"/>
      <c r="M76" s="58"/>
      <c r="N76" s="58"/>
      <c r="O76" s="58"/>
      <c r="P76" s="58"/>
      <c r="Q76" s="58"/>
      <c r="R76" s="58"/>
      <c r="S76" s="58"/>
      <c r="T76" s="161"/>
      <c r="U76" s="161"/>
    </row>
    <row r="77" spans="1:21" s="9" customFormat="1" ht="15" x14ac:dyDescent="0.3">
      <c r="A77" s="58" t="s">
        <v>154</v>
      </c>
      <c r="B77" s="58">
        <v>224062</v>
      </c>
      <c r="C77" s="128">
        <v>110</v>
      </c>
      <c r="D77" s="58">
        <v>37100</v>
      </c>
      <c r="E77" s="128">
        <v>51</v>
      </c>
      <c r="F77" s="58">
        <v>2646</v>
      </c>
      <c r="G77" s="128">
        <v>95</v>
      </c>
      <c r="H77" s="58">
        <v>263808</v>
      </c>
      <c r="I77" s="58">
        <v>102</v>
      </c>
      <c r="J77" s="133"/>
      <c r="K77" s="58"/>
      <c r="L77" s="58"/>
      <c r="M77" s="58"/>
      <c r="N77" s="58"/>
      <c r="O77" s="58"/>
      <c r="P77" s="58"/>
      <c r="Q77" s="58"/>
      <c r="R77" s="58"/>
      <c r="S77" s="58"/>
      <c r="T77" s="161"/>
      <c r="U77" s="161"/>
    </row>
    <row r="78" spans="1:21" s="9" customFormat="1" ht="14.5" customHeight="1" x14ac:dyDescent="0.3">
      <c r="A78" s="58" t="s">
        <v>155</v>
      </c>
      <c r="B78" s="58">
        <v>122619</v>
      </c>
      <c r="C78" s="128">
        <v>78</v>
      </c>
      <c r="D78" s="58">
        <v>23038</v>
      </c>
      <c r="E78" s="128">
        <v>38</v>
      </c>
      <c r="F78" s="58">
        <v>1641</v>
      </c>
      <c r="G78" s="128">
        <v>69</v>
      </c>
      <c r="H78" s="58">
        <v>147298</v>
      </c>
      <c r="I78" s="58">
        <v>71</v>
      </c>
      <c r="J78" s="133"/>
      <c r="K78" s="58"/>
      <c r="L78" s="58"/>
      <c r="M78" s="58"/>
      <c r="N78" s="58"/>
      <c r="O78" s="58"/>
      <c r="P78" s="58"/>
      <c r="Q78" s="58"/>
      <c r="R78" s="58"/>
      <c r="S78" s="58"/>
      <c r="T78" s="161"/>
      <c r="U78" s="161"/>
    </row>
    <row r="79" spans="1:21" s="9" customFormat="1" ht="15" x14ac:dyDescent="0.3">
      <c r="A79" s="58" t="s">
        <v>156</v>
      </c>
      <c r="B79" s="58">
        <v>148696</v>
      </c>
      <c r="C79" s="128">
        <v>61</v>
      </c>
      <c r="D79" s="58">
        <v>43442</v>
      </c>
      <c r="E79" s="128">
        <v>30</v>
      </c>
      <c r="F79" s="58">
        <v>3045</v>
      </c>
      <c r="G79" s="128">
        <v>54</v>
      </c>
      <c r="H79" s="58">
        <v>195183</v>
      </c>
      <c r="I79" s="58">
        <v>54</v>
      </c>
      <c r="J79" s="133"/>
      <c r="K79" s="58"/>
      <c r="L79" s="58"/>
      <c r="M79" s="58"/>
      <c r="N79" s="58"/>
      <c r="O79" s="58"/>
      <c r="P79" s="58"/>
      <c r="Q79" s="58"/>
      <c r="R79" s="58"/>
      <c r="S79" s="58"/>
      <c r="T79" s="161"/>
      <c r="U79" s="161"/>
    </row>
    <row r="80" spans="1:21" s="9" customFormat="1" ht="15" x14ac:dyDescent="0.3">
      <c r="A80" s="58" t="s">
        <v>32</v>
      </c>
      <c r="B80" s="58">
        <v>1683143</v>
      </c>
      <c r="C80" s="128">
        <v>58</v>
      </c>
      <c r="D80" s="58">
        <v>309891</v>
      </c>
      <c r="E80" s="128">
        <v>29</v>
      </c>
      <c r="F80" s="58">
        <v>20627</v>
      </c>
      <c r="G80" s="128">
        <v>54</v>
      </c>
      <c r="H80" s="58">
        <v>2013661</v>
      </c>
      <c r="I80" s="58">
        <v>54</v>
      </c>
      <c r="J80" s="133"/>
      <c r="K80" s="58"/>
      <c r="L80" s="58"/>
      <c r="M80" s="58"/>
      <c r="N80" s="58"/>
      <c r="O80" s="58"/>
      <c r="P80" s="58"/>
      <c r="Q80" s="58"/>
      <c r="R80" s="58"/>
      <c r="S80" s="58"/>
      <c r="T80" s="161"/>
      <c r="U80" s="161"/>
    </row>
    <row r="81" spans="1:21" s="9" customFormat="1" ht="26.5" customHeight="1" x14ac:dyDescent="0.3">
      <c r="A81" s="131" t="s">
        <v>78</v>
      </c>
      <c r="B81" s="131">
        <v>7720206</v>
      </c>
      <c r="C81" s="132">
        <v>171</v>
      </c>
      <c r="D81" s="131">
        <v>1117874</v>
      </c>
      <c r="E81" s="132">
        <v>81</v>
      </c>
      <c r="F81" s="131">
        <v>101790</v>
      </c>
      <c r="G81" s="132">
        <v>149</v>
      </c>
      <c r="H81" s="131">
        <v>8939870</v>
      </c>
      <c r="I81" s="131">
        <v>160</v>
      </c>
      <c r="J81" s="133"/>
      <c r="K81" s="79"/>
      <c r="L81" s="79"/>
      <c r="M81" s="79"/>
      <c r="N81" s="79"/>
      <c r="O81" s="79"/>
      <c r="P81" s="79"/>
      <c r="Q81" s="79"/>
      <c r="R81" s="79"/>
      <c r="S81" s="79"/>
      <c r="T81" s="161"/>
      <c r="U81" s="161"/>
    </row>
    <row r="83" spans="1:21" x14ac:dyDescent="0.25">
      <c r="A83" s="320" t="str">
        <f>+INDICE!B10</f>
        <v xml:space="preserve"> Lettura dati 24 ottobre 2023</v>
      </c>
    </row>
  </sheetData>
  <mergeCells count="17">
    <mergeCell ref="A69:I69"/>
    <mergeCell ref="A56:I56"/>
    <mergeCell ref="A43:I43"/>
    <mergeCell ref="A30:I30"/>
    <mergeCell ref="A17:I17"/>
    <mergeCell ref="A4:I4"/>
    <mergeCell ref="B2:C2"/>
    <mergeCell ref="D2:E2"/>
    <mergeCell ref="F2:G2"/>
    <mergeCell ref="H2:I2"/>
    <mergeCell ref="K30:S30"/>
    <mergeCell ref="K17:S17"/>
    <mergeCell ref="K4:S4"/>
    <mergeCell ref="L2:M2"/>
    <mergeCell ref="N2:O2"/>
    <mergeCell ref="P2:Q2"/>
    <mergeCell ref="R2:S2"/>
  </mergeCells>
  <pageMargins left="0.70866141732283472" right="0.70866141732283472" top="0.74803149606299213" bottom="0.15748031496062992" header="0.31496062992125984" footer="0.31496062992125984"/>
  <pageSetup paperSize="9" scale="34" orientation="landscape" r:id="rId1"/>
  <headerFooter>
    <oddHeader>&amp;COSSERVATORIO ASSEGNO UNICO UNIVERSALE</oddHeader>
    <oddFooter>&amp;CINPS - COORDINAMENTO GENERALE STATISTICO ATTUARIALE</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0A9E7A-5931-4EC0-9ADF-5808578922C5}">
  <sheetPr>
    <pageSetUpPr fitToPage="1"/>
  </sheetPr>
  <dimension ref="A1:W79"/>
  <sheetViews>
    <sheetView showGridLines="0" view="pageBreakPreview" zoomScale="60" zoomScaleNormal="70" workbookViewId="0">
      <selection activeCell="A27" sqref="A27:K27"/>
    </sheetView>
  </sheetViews>
  <sheetFormatPr defaultColWidth="13.26953125" defaultRowHeight="10" x14ac:dyDescent="0.35"/>
  <cols>
    <col min="1" max="1" width="30.1796875" style="1" customWidth="1"/>
    <col min="2" max="2" width="17.81640625" style="1" bestFit="1" customWidth="1"/>
    <col min="3" max="3" width="13" style="1" customWidth="1"/>
    <col min="4" max="4" width="14.1796875" style="1" customWidth="1"/>
    <col min="5" max="5" width="17.26953125" style="1" bestFit="1" customWidth="1"/>
    <col min="6" max="6" width="13.453125" style="1" customWidth="1"/>
    <col min="7" max="7" width="14" style="1" customWidth="1"/>
    <col min="8" max="8" width="17.26953125" style="1" bestFit="1" customWidth="1"/>
    <col min="9" max="9" width="12.7265625" style="1" customWidth="1"/>
    <col min="10" max="10" width="14.453125" style="1" customWidth="1"/>
    <col min="11" max="11" width="17.26953125" style="1" bestFit="1" customWidth="1"/>
    <col min="12" max="12" width="11.453125" style="1" customWidth="1"/>
    <col min="13" max="13" width="15.7265625" style="1" customWidth="1"/>
    <col min="14" max="14" width="17.26953125" style="1" bestFit="1" customWidth="1"/>
    <col min="15" max="15" width="11.453125" style="1" customWidth="1"/>
    <col min="16" max="16" width="14.453125" style="1" customWidth="1"/>
    <col min="17" max="17" width="17.81640625" style="93" bestFit="1" customWidth="1"/>
    <col min="18" max="18" width="23.453125" style="93" customWidth="1"/>
    <col min="19" max="19" width="13.453125" style="93" bestFit="1" customWidth="1"/>
    <col min="20" max="20" width="17.81640625" style="93" bestFit="1" customWidth="1"/>
    <col min="21" max="22" width="13.453125" style="93" bestFit="1" customWidth="1"/>
    <col min="23" max="23" width="13.26953125" style="93"/>
    <col min="24" max="16384" width="13.26953125" style="1"/>
  </cols>
  <sheetData>
    <row r="1" spans="1:23" ht="59.5" customHeight="1" thickBot="1" x14ac:dyDescent="0.4">
      <c r="A1" s="85" t="s">
        <v>142</v>
      </c>
      <c r="B1" s="85"/>
      <c r="C1" s="85"/>
      <c r="D1" s="85"/>
      <c r="E1" s="85"/>
      <c r="F1" s="85"/>
      <c r="G1" s="85"/>
      <c r="H1" s="85"/>
      <c r="I1" s="85"/>
      <c r="J1" s="85"/>
      <c r="K1" s="85"/>
      <c r="L1" s="85"/>
      <c r="M1" s="85"/>
      <c r="N1" s="49"/>
      <c r="O1" s="49"/>
      <c r="P1" s="49"/>
    </row>
    <row r="2" spans="1:23" ht="40.5" customHeight="1" thickTop="1" x14ac:dyDescent="0.35">
      <c r="A2" s="205"/>
      <c r="B2" s="398" t="s">
        <v>36</v>
      </c>
      <c r="C2" s="398"/>
      <c r="D2" s="398"/>
      <c r="E2" s="398"/>
      <c r="F2" s="398"/>
      <c r="G2" s="398"/>
      <c r="H2" s="398"/>
      <c r="I2" s="398"/>
      <c r="J2" s="398"/>
      <c r="K2" s="398"/>
      <c r="L2" s="398"/>
      <c r="M2" s="398"/>
      <c r="N2" s="398"/>
      <c r="O2" s="398"/>
      <c r="P2" s="398"/>
      <c r="Q2" s="206"/>
    </row>
    <row r="3" spans="1:23" ht="28.5" customHeight="1" x14ac:dyDescent="0.35">
      <c r="A3" s="410" t="s">
        <v>74</v>
      </c>
      <c r="B3" s="396" t="s">
        <v>3</v>
      </c>
      <c r="C3" s="396"/>
      <c r="D3" s="397"/>
      <c r="E3" s="396" t="s">
        <v>22</v>
      </c>
      <c r="F3" s="396"/>
      <c r="G3" s="397"/>
      <c r="H3" s="396" t="s">
        <v>23</v>
      </c>
      <c r="I3" s="396"/>
      <c r="J3" s="397"/>
      <c r="K3" s="396" t="s">
        <v>70</v>
      </c>
      <c r="L3" s="396"/>
      <c r="M3" s="397"/>
      <c r="N3" s="396" t="s">
        <v>86</v>
      </c>
      <c r="O3" s="396"/>
      <c r="P3" s="397"/>
      <c r="Q3" s="206"/>
    </row>
    <row r="4" spans="1:23" s="139" customFormat="1" ht="100" customHeight="1" thickBot="1" x14ac:dyDescent="0.4">
      <c r="A4" s="369"/>
      <c r="B4" s="124" t="s">
        <v>114</v>
      </c>
      <c r="C4" s="124" t="s">
        <v>106</v>
      </c>
      <c r="D4" s="124" t="s">
        <v>107</v>
      </c>
      <c r="E4" s="124" t="s">
        <v>114</v>
      </c>
      <c r="F4" s="124" t="s">
        <v>106</v>
      </c>
      <c r="G4" s="124" t="s">
        <v>107</v>
      </c>
      <c r="H4" s="124" t="s">
        <v>114</v>
      </c>
      <c r="I4" s="124" t="s">
        <v>106</v>
      </c>
      <c r="J4" s="124" t="s">
        <v>107</v>
      </c>
      <c r="K4" s="124" t="s">
        <v>114</v>
      </c>
      <c r="L4" s="124" t="s">
        <v>106</v>
      </c>
      <c r="M4" s="124" t="s">
        <v>107</v>
      </c>
      <c r="N4" s="124" t="s">
        <v>114</v>
      </c>
      <c r="O4" s="124" t="s">
        <v>106</v>
      </c>
      <c r="P4" s="124" t="s">
        <v>107</v>
      </c>
      <c r="Q4" s="206"/>
      <c r="R4" s="93"/>
      <c r="S4" s="93"/>
      <c r="T4" s="93"/>
      <c r="U4" s="93"/>
      <c r="V4" s="93"/>
      <c r="W4" s="93"/>
    </row>
    <row r="5" spans="1:23" ht="18" customHeight="1" thickTop="1" x14ac:dyDescent="0.35">
      <c r="A5" s="58" t="s">
        <v>53</v>
      </c>
      <c r="B5" s="58">
        <v>2232408</v>
      </c>
      <c r="C5" s="207">
        <v>1.69</v>
      </c>
      <c r="D5" s="58">
        <v>330</v>
      </c>
      <c r="E5" s="58">
        <v>2236121</v>
      </c>
      <c r="F5" s="207">
        <v>1.69</v>
      </c>
      <c r="G5" s="58">
        <v>330</v>
      </c>
      <c r="H5" s="58">
        <v>2279196</v>
      </c>
      <c r="I5" s="207">
        <v>1.7</v>
      </c>
      <c r="J5" s="58">
        <v>331</v>
      </c>
      <c r="K5" s="58">
        <v>2278624</v>
      </c>
      <c r="L5" s="207">
        <v>1.7</v>
      </c>
      <c r="M5" s="58">
        <v>331</v>
      </c>
      <c r="N5" s="58">
        <v>2262529</v>
      </c>
      <c r="O5" s="207">
        <v>1.69</v>
      </c>
      <c r="P5" s="58">
        <v>331</v>
      </c>
    </row>
    <row r="6" spans="1:23" ht="18" customHeight="1" x14ac:dyDescent="0.35">
      <c r="A6" s="114" t="s">
        <v>55</v>
      </c>
      <c r="B6" s="115">
        <v>512008</v>
      </c>
      <c r="C6" s="208">
        <v>1.71</v>
      </c>
      <c r="D6" s="115">
        <v>331</v>
      </c>
      <c r="E6" s="115">
        <v>512739</v>
      </c>
      <c r="F6" s="208">
        <v>1.71</v>
      </c>
      <c r="G6" s="115">
        <v>330</v>
      </c>
      <c r="H6" s="115">
        <v>548364</v>
      </c>
      <c r="I6" s="208">
        <v>1.73</v>
      </c>
      <c r="J6" s="115">
        <v>334</v>
      </c>
      <c r="K6" s="115">
        <v>546518</v>
      </c>
      <c r="L6" s="208">
        <v>1.73</v>
      </c>
      <c r="M6" s="115">
        <v>335</v>
      </c>
      <c r="N6" s="115">
        <v>525382</v>
      </c>
      <c r="O6" s="208">
        <v>1.73</v>
      </c>
      <c r="P6" s="115">
        <v>335</v>
      </c>
    </row>
    <row r="7" spans="1:23" ht="18" customHeight="1" x14ac:dyDescent="0.35">
      <c r="A7" s="114" t="s">
        <v>41</v>
      </c>
      <c r="B7" s="115">
        <v>940866</v>
      </c>
      <c r="C7" s="208">
        <v>1.75</v>
      </c>
      <c r="D7" s="115">
        <v>344</v>
      </c>
      <c r="E7" s="115">
        <v>941972</v>
      </c>
      <c r="F7" s="208">
        <v>1.75</v>
      </c>
      <c r="G7" s="115">
        <v>344</v>
      </c>
      <c r="H7" s="115">
        <v>948119</v>
      </c>
      <c r="I7" s="208">
        <v>1.75</v>
      </c>
      <c r="J7" s="115">
        <v>344</v>
      </c>
      <c r="K7" s="115">
        <v>948797</v>
      </c>
      <c r="L7" s="208">
        <v>1.75</v>
      </c>
      <c r="M7" s="115">
        <v>344</v>
      </c>
      <c r="N7" s="115">
        <v>949843</v>
      </c>
      <c r="O7" s="208">
        <v>1.75</v>
      </c>
      <c r="P7" s="115">
        <v>345</v>
      </c>
    </row>
    <row r="8" spans="1:23" ht="18" customHeight="1" x14ac:dyDescent="0.35">
      <c r="A8" s="114" t="s">
        <v>42</v>
      </c>
      <c r="B8" s="115">
        <v>779534</v>
      </c>
      <c r="C8" s="208">
        <v>1.61</v>
      </c>
      <c r="D8" s="115">
        <v>312</v>
      </c>
      <c r="E8" s="115">
        <v>781410</v>
      </c>
      <c r="F8" s="208">
        <v>1.61</v>
      </c>
      <c r="G8" s="115">
        <v>312</v>
      </c>
      <c r="H8" s="115">
        <v>782713</v>
      </c>
      <c r="I8" s="208">
        <v>1.61</v>
      </c>
      <c r="J8" s="115">
        <v>312</v>
      </c>
      <c r="K8" s="115">
        <v>783309</v>
      </c>
      <c r="L8" s="208">
        <v>1.61</v>
      </c>
      <c r="M8" s="115">
        <v>312</v>
      </c>
      <c r="N8" s="115">
        <v>787304</v>
      </c>
      <c r="O8" s="208">
        <v>1.61</v>
      </c>
      <c r="P8" s="115">
        <v>312</v>
      </c>
    </row>
    <row r="9" spans="1:23" ht="18" customHeight="1" x14ac:dyDescent="0.35">
      <c r="A9" s="58" t="s">
        <v>43</v>
      </c>
      <c r="B9" s="58">
        <v>606940</v>
      </c>
      <c r="C9" s="209">
        <v>1.56</v>
      </c>
      <c r="D9" s="58">
        <v>282</v>
      </c>
      <c r="E9" s="58">
        <v>608508</v>
      </c>
      <c r="F9" s="209">
        <v>1.56</v>
      </c>
      <c r="G9" s="58">
        <v>281</v>
      </c>
      <c r="H9" s="58">
        <v>609679</v>
      </c>
      <c r="I9" s="209">
        <v>1.56</v>
      </c>
      <c r="J9" s="58">
        <v>281</v>
      </c>
      <c r="K9" s="58">
        <v>610388</v>
      </c>
      <c r="L9" s="209">
        <v>1.56</v>
      </c>
      <c r="M9" s="58">
        <v>281</v>
      </c>
      <c r="N9" s="58">
        <v>613960</v>
      </c>
      <c r="O9" s="209">
        <v>1.56</v>
      </c>
      <c r="P9" s="58">
        <v>281</v>
      </c>
    </row>
    <row r="10" spans="1:23" ht="18" customHeight="1" x14ac:dyDescent="0.35">
      <c r="A10" s="58" t="s">
        <v>44</v>
      </c>
      <c r="B10" s="58">
        <v>432222</v>
      </c>
      <c r="C10" s="209">
        <v>1.54</v>
      </c>
      <c r="D10" s="58">
        <v>235</v>
      </c>
      <c r="E10" s="58">
        <v>433304</v>
      </c>
      <c r="F10" s="209">
        <v>1.53</v>
      </c>
      <c r="G10" s="58">
        <v>235</v>
      </c>
      <c r="H10" s="58">
        <v>434162</v>
      </c>
      <c r="I10" s="209">
        <v>1.53</v>
      </c>
      <c r="J10" s="58">
        <v>235</v>
      </c>
      <c r="K10" s="58">
        <v>434328</v>
      </c>
      <c r="L10" s="209">
        <v>1.53</v>
      </c>
      <c r="M10" s="58">
        <v>235</v>
      </c>
      <c r="N10" s="58">
        <v>437490</v>
      </c>
      <c r="O10" s="209">
        <v>1.53</v>
      </c>
      <c r="P10" s="58">
        <v>235</v>
      </c>
    </row>
    <row r="11" spans="1:23" ht="18" customHeight="1" x14ac:dyDescent="0.35">
      <c r="A11" s="58" t="s">
        <v>45</v>
      </c>
      <c r="B11" s="58">
        <v>287754</v>
      </c>
      <c r="C11" s="209">
        <v>1.52</v>
      </c>
      <c r="D11" s="58">
        <v>183</v>
      </c>
      <c r="E11" s="58">
        <v>288183</v>
      </c>
      <c r="F11" s="209">
        <v>1.52</v>
      </c>
      <c r="G11" s="58">
        <v>183</v>
      </c>
      <c r="H11" s="58">
        <v>289060</v>
      </c>
      <c r="I11" s="209">
        <v>1.52</v>
      </c>
      <c r="J11" s="58">
        <v>183</v>
      </c>
      <c r="K11" s="58">
        <v>289184</v>
      </c>
      <c r="L11" s="209">
        <v>1.52</v>
      </c>
      <c r="M11" s="58">
        <v>182</v>
      </c>
      <c r="N11" s="58">
        <v>291355</v>
      </c>
      <c r="O11" s="209">
        <v>1.51</v>
      </c>
      <c r="P11" s="58">
        <v>182</v>
      </c>
    </row>
    <row r="12" spans="1:23" ht="18" customHeight="1" x14ac:dyDescent="0.35">
      <c r="A12" s="58" t="s">
        <v>46</v>
      </c>
      <c r="B12" s="58">
        <v>181393</v>
      </c>
      <c r="C12" s="209">
        <v>1.51</v>
      </c>
      <c r="D12" s="58">
        <v>140</v>
      </c>
      <c r="E12" s="58">
        <v>181108</v>
      </c>
      <c r="F12" s="209">
        <v>1.51</v>
      </c>
      <c r="G12" s="58">
        <v>140</v>
      </c>
      <c r="H12" s="58">
        <v>184682</v>
      </c>
      <c r="I12" s="209">
        <v>1.51</v>
      </c>
      <c r="J12" s="58">
        <v>139</v>
      </c>
      <c r="K12" s="58">
        <v>185462</v>
      </c>
      <c r="L12" s="209">
        <v>1.51</v>
      </c>
      <c r="M12" s="58">
        <v>138</v>
      </c>
      <c r="N12" s="58">
        <v>187492</v>
      </c>
      <c r="O12" s="209">
        <v>1.51</v>
      </c>
      <c r="P12" s="58">
        <v>138</v>
      </c>
    </row>
    <row r="13" spans="1:23" ht="18" customHeight="1" x14ac:dyDescent="0.35">
      <c r="A13" s="58" t="s">
        <v>47</v>
      </c>
      <c r="B13" s="58">
        <v>114393</v>
      </c>
      <c r="C13" s="209">
        <v>1.5</v>
      </c>
      <c r="D13" s="58">
        <v>96</v>
      </c>
      <c r="E13" s="58">
        <v>114112</v>
      </c>
      <c r="F13" s="209">
        <v>1.5</v>
      </c>
      <c r="G13" s="58">
        <v>96</v>
      </c>
      <c r="H13" s="58">
        <v>116751</v>
      </c>
      <c r="I13" s="209">
        <v>1.5</v>
      </c>
      <c r="J13" s="58">
        <v>96</v>
      </c>
      <c r="K13" s="58">
        <v>117443</v>
      </c>
      <c r="L13" s="209">
        <v>1.5</v>
      </c>
      <c r="M13" s="58">
        <v>96</v>
      </c>
      <c r="N13" s="58">
        <v>118919</v>
      </c>
      <c r="O13" s="209">
        <v>1.5</v>
      </c>
      <c r="P13" s="58">
        <v>95</v>
      </c>
    </row>
    <row r="14" spans="1:23" ht="18" customHeight="1" x14ac:dyDescent="0.35">
      <c r="A14" s="58" t="s">
        <v>48</v>
      </c>
      <c r="B14" s="58">
        <v>183799</v>
      </c>
      <c r="C14" s="209">
        <v>1.47</v>
      </c>
      <c r="D14" s="58">
        <v>72</v>
      </c>
      <c r="E14" s="58">
        <v>183948</v>
      </c>
      <c r="F14" s="209">
        <v>1.47</v>
      </c>
      <c r="G14" s="58">
        <v>72</v>
      </c>
      <c r="H14" s="58">
        <v>195160</v>
      </c>
      <c r="I14" s="209">
        <v>1.47</v>
      </c>
      <c r="J14" s="58">
        <v>71</v>
      </c>
      <c r="K14" s="58">
        <v>198759</v>
      </c>
      <c r="L14" s="209">
        <v>1.47</v>
      </c>
      <c r="M14" s="58">
        <v>71</v>
      </c>
      <c r="N14" s="58">
        <v>203556</v>
      </c>
      <c r="O14" s="209">
        <v>1.47</v>
      </c>
      <c r="P14" s="58">
        <v>71</v>
      </c>
    </row>
    <row r="15" spans="1:23" ht="18" customHeight="1" x14ac:dyDescent="0.35">
      <c r="A15" s="58" t="s">
        <v>32</v>
      </c>
      <c r="B15" s="58">
        <v>1140422</v>
      </c>
      <c r="C15" s="209">
        <v>1.48</v>
      </c>
      <c r="D15" s="58">
        <v>74</v>
      </c>
      <c r="E15" s="58">
        <v>1137264</v>
      </c>
      <c r="F15" s="209">
        <v>1.48</v>
      </c>
      <c r="G15" s="58">
        <v>74</v>
      </c>
      <c r="H15" s="58">
        <v>1118026</v>
      </c>
      <c r="I15" s="209">
        <v>1.48</v>
      </c>
      <c r="J15" s="58">
        <v>73</v>
      </c>
      <c r="K15" s="58">
        <v>1111320</v>
      </c>
      <c r="L15" s="209">
        <v>1.48</v>
      </c>
      <c r="M15" s="58">
        <v>73</v>
      </c>
      <c r="N15" s="58">
        <v>1085534</v>
      </c>
      <c r="O15" s="209">
        <v>1.48</v>
      </c>
      <c r="P15" s="58">
        <v>73</v>
      </c>
    </row>
    <row r="16" spans="1:23" ht="18" customHeight="1" thickBot="1" x14ac:dyDescent="0.4">
      <c r="A16" s="113" t="s">
        <v>54</v>
      </c>
      <c r="B16" s="113">
        <v>5179331</v>
      </c>
      <c r="C16" s="210">
        <v>1.59</v>
      </c>
      <c r="D16" s="113">
        <v>231</v>
      </c>
      <c r="E16" s="113">
        <v>5182548</v>
      </c>
      <c r="F16" s="210">
        <v>1.59</v>
      </c>
      <c r="G16" s="113">
        <v>231</v>
      </c>
      <c r="H16" s="113">
        <v>5226716</v>
      </c>
      <c r="I16" s="210">
        <v>1.59</v>
      </c>
      <c r="J16" s="113">
        <v>232</v>
      </c>
      <c r="K16" s="113">
        <v>5225508</v>
      </c>
      <c r="L16" s="210">
        <v>1.59</v>
      </c>
      <c r="M16" s="113">
        <v>232</v>
      </c>
      <c r="N16" s="113">
        <v>5200835</v>
      </c>
      <c r="O16" s="210">
        <v>1.59</v>
      </c>
      <c r="P16" s="113">
        <v>232</v>
      </c>
    </row>
    <row r="17" spans="1:23" ht="23.15" customHeight="1" thickTop="1" x14ac:dyDescent="0.35">
      <c r="A17" s="211"/>
      <c r="B17" s="212"/>
      <c r="C17" s="213"/>
      <c r="D17" s="214"/>
      <c r="E17" s="215"/>
      <c r="F17" s="115"/>
      <c r="G17" s="115"/>
      <c r="H17" s="215"/>
      <c r="I17" s="215"/>
      <c r="J17" s="215"/>
      <c r="K17" s="215"/>
      <c r="L17" s="215"/>
      <c r="M17" s="215"/>
      <c r="N17" s="216"/>
      <c r="O17" s="216"/>
      <c r="P17" s="216"/>
      <c r="Q17" s="206"/>
    </row>
    <row r="18" spans="1:23" ht="43.5" customHeight="1" x14ac:dyDescent="0.35">
      <c r="A18" s="205"/>
      <c r="B18" s="401" t="s">
        <v>36</v>
      </c>
      <c r="C18" s="401"/>
      <c r="D18" s="401"/>
      <c r="E18" s="401"/>
      <c r="F18" s="401"/>
      <c r="G18" s="401"/>
      <c r="H18" s="401"/>
      <c r="I18" s="401"/>
      <c r="J18" s="401"/>
      <c r="K18" s="401"/>
      <c r="L18" s="401"/>
      <c r="M18" s="401"/>
      <c r="N18" s="401"/>
      <c r="O18" s="401"/>
      <c r="P18" s="401"/>
      <c r="Q18" s="206"/>
      <c r="R18" s="58"/>
    </row>
    <row r="19" spans="1:23" ht="28.5" customHeight="1" x14ac:dyDescent="0.35">
      <c r="A19" s="410" t="s">
        <v>74</v>
      </c>
      <c r="B19" s="396" t="s">
        <v>88</v>
      </c>
      <c r="C19" s="396"/>
      <c r="D19" s="397"/>
      <c r="E19" s="396" t="s">
        <v>116</v>
      </c>
      <c r="F19" s="396"/>
      <c r="G19" s="397"/>
      <c r="H19" s="396" t="s">
        <v>119</v>
      </c>
      <c r="I19" s="396"/>
      <c r="J19" s="397"/>
      <c r="K19" s="396" t="s">
        <v>120</v>
      </c>
      <c r="L19" s="396"/>
      <c r="M19" s="397"/>
      <c r="N19" s="396" t="s">
        <v>123</v>
      </c>
      <c r="O19" s="396"/>
      <c r="P19" s="397"/>
      <c r="Q19" s="206"/>
      <c r="R19" s="58"/>
    </row>
    <row r="20" spans="1:23" s="139" customFormat="1" ht="91" customHeight="1" thickBot="1" x14ac:dyDescent="0.4">
      <c r="A20" s="369"/>
      <c r="B20" s="124" t="s">
        <v>114</v>
      </c>
      <c r="C20" s="124" t="s">
        <v>106</v>
      </c>
      <c r="D20" s="124" t="s">
        <v>107</v>
      </c>
      <c r="E20" s="124" t="s">
        <v>114</v>
      </c>
      <c r="F20" s="124" t="s">
        <v>106</v>
      </c>
      <c r="G20" s="124" t="s">
        <v>107</v>
      </c>
      <c r="H20" s="124" t="s">
        <v>114</v>
      </c>
      <c r="I20" s="124" t="s">
        <v>106</v>
      </c>
      <c r="J20" s="124" t="s">
        <v>107</v>
      </c>
      <c r="K20" s="124" t="s">
        <v>114</v>
      </c>
      <c r="L20" s="124" t="s">
        <v>106</v>
      </c>
      <c r="M20" s="124" t="s">
        <v>107</v>
      </c>
      <c r="N20" s="124" t="s">
        <v>114</v>
      </c>
      <c r="O20" s="124" t="s">
        <v>106</v>
      </c>
      <c r="P20" s="124" t="s">
        <v>107</v>
      </c>
      <c r="Q20" s="206"/>
      <c r="R20" s="58"/>
      <c r="S20" s="93"/>
      <c r="T20" s="93"/>
      <c r="U20" s="93"/>
      <c r="V20" s="93"/>
      <c r="W20" s="93"/>
    </row>
    <row r="21" spans="1:23" ht="18" customHeight="1" thickTop="1" x14ac:dyDescent="0.35">
      <c r="A21" s="58" t="s">
        <v>53</v>
      </c>
      <c r="B21" s="58">
        <v>2290647</v>
      </c>
      <c r="C21" s="207">
        <v>1.69</v>
      </c>
      <c r="D21" s="58">
        <v>330</v>
      </c>
      <c r="E21" s="58">
        <v>2305260</v>
      </c>
      <c r="F21" s="207">
        <v>1.69</v>
      </c>
      <c r="G21" s="58">
        <v>330</v>
      </c>
      <c r="H21" s="58">
        <v>2317198</v>
      </c>
      <c r="I21" s="207">
        <v>1.69</v>
      </c>
      <c r="J21" s="58">
        <v>329</v>
      </c>
      <c r="K21" s="58">
        <v>2346173</v>
      </c>
      <c r="L21" s="207">
        <v>1.69</v>
      </c>
      <c r="M21" s="58">
        <v>329</v>
      </c>
      <c r="N21" s="58">
        <v>2364274</v>
      </c>
      <c r="O21" s="207">
        <v>1.69</v>
      </c>
      <c r="P21" s="58">
        <v>329</v>
      </c>
    </row>
    <row r="22" spans="1:23" ht="18" customHeight="1" x14ac:dyDescent="0.35">
      <c r="A22" s="114" t="s">
        <v>55</v>
      </c>
      <c r="B22" s="115">
        <v>538352</v>
      </c>
      <c r="C22" s="208">
        <v>1.73</v>
      </c>
      <c r="D22" s="115">
        <v>334</v>
      </c>
      <c r="E22" s="115">
        <v>540770</v>
      </c>
      <c r="F22" s="208">
        <v>1.73</v>
      </c>
      <c r="G22" s="115">
        <v>334</v>
      </c>
      <c r="H22" s="115">
        <v>544471</v>
      </c>
      <c r="I22" s="208">
        <v>1.72</v>
      </c>
      <c r="J22" s="115">
        <v>333</v>
      </c>
      <c r="K22" s="115">
        <v>555987</v>
      </c>
      <c r="L22" s="208">
        <v>1.72</v>
      </c>
      <c r="M22" s="115">
        <v>333</v>
      </c>
      <c r="N22" s="115">
        <v>565101</v>
      </c>
      <c r="O22" s="208">
        <v>1.72</v>
      </c>
      <c r="P22" s="115">
        <v>333</v>
      </c>
    </row>
    <row r="23" spans="1:23" ht="18" customHeight="1" x14ac:dyDescent="0.35">
      <c r="A23" s="114" t="s">
        <v>41</v>
      </c>
      <c r="B23" s="115">
        <v>958465</v>
      </c>
      <c r="C23" s="208">
        <v>1.75</v>
      </c>
      <c r="D23" s="115">
        <v>344</v>
      </c>
      <c r="E23" s="115">
        <v>964775</v>
      </c>
      <c r="F23" s="208">
        <v>1.75</v>
      </c>
      <c r="G23" s="115">
        <v>343</v>
      </c>
      <c r="H23" s="115">
        <v>968942</v>
      </c>
      <c r="I23" s="208">
        <v>1.74</v>
      </c>
      <c r="J23" s="115">
        <v>342</v>
      </c>
      <c r="K23" s="115">
        <v>979145</v>
      </c>
      <c r="L23" s="208">
        <v>1.74</v>
      </c>
      <c r="M23" s="115">
        <v>342</v>
      </c>
      <c r="N23" s="115">
        <v>984566</v>
      </c>
      <c r="O23" s="208">
        <v>1.74</v>
      </c>
      <c r="P23" s="115">
        <v>342</v>
      </c>
    </row>
    <row r="24" spans="1:23" ht="18" customHeight="1" x14ac:dyDescent="0.35">
      <c r="A24" s="114" t="s">
        <v>42</v>
      </c>
      <c r="B24" s="115">
        <v>793830</v>
      </c>
      <c r="C24" s="208">
        <v>1.61</v>
      </c>
      <c r="D24" s="115">
        <v>311</v>
      </c>
      <c r="E24" s="115">
        <v>799715</v>
      </c>
      <c r="F24" s="208">
        <v>1.6</v>
      </c>
      <c r="G24" s="115">
        <v>311</v>
      </c>
      <c r="H24" s="115">
        <v>803785</v>
      </c>
      <c r="I24" s="208">
        <v>1.6</v>
      </c>
      <c r="J24" s="115">
        <v>309</v>
      </c>
      <c r="K24" s="115">
        <v>811041</v>
      </c>
      <c r="L24" s="208">
        <v>1.6</v>
      </c>
      <c r="M24" s="115">
        <v>310</v>
      </c>
      <c r="N24" s="115">
        <v>814607</v>
      </c>
      <c r="O24" s="208">
        <v>1.6</v>
      </c>
      <c r="P24" s="115">
        <v>309</v>
      </c>
    </row>
    <row r="25" spans="1:23" ht="18" customHeight="1" x14ac:dyDescent="0.35">
      <c r="A25" s="58" t="s">
        <v>43</v>
      </c>
      <c r="B25" s="58">
        <v>619331</v>
      </c>
      <c r="C25" s="209">
        <v>1.56</v>
      </c>
      <c r="D25" s="58">
        <v>280</v>
      </c>
      <c r="E25" s="58">
        <v>624544</v>
      </c>
      <c r="F25" s="209">
        <v>1.55</v>
      </c>
      <c r="G25" s="58">
        <v>280</v>
      </c>
      <c r="H25" s="58">
        <v>628052</v>
      </c>
      <c r="I25" s="209">
        <v>1.55</v>
      </c>
      <c r="J25" s="58">
        <v>278</v>
      </c>
      <c r="K25" s="58">
        <v>633530</v>
      </c>
      <c r="L25" s="209">
        <v>1.55</v>
      </c>
      <c r="M25" s="58">
        <v>279</v>
      </c>
      <c r="N25" s="58">
        <v>636214</v>
      </c>
      <c r="O25" s="209">
        <v>1.55</v>
      </c>
      <c r="P25" s="58">
        <v>278</v>
      </c>
    </row>
    <row r="26" spans="1:23" ht="18" customHeight="1" x14ac:dyDescent="0.35">
      <c r="A26" s="58" t="s">
        <v>44</v>
      </c>
      <c r="B26" s="58">
        <v>441739</v>
      </c>
      <c r="C26" s="209">
        <v>1.53</v>
      </c>
      <c r="D26" s="58">
        <v>234</v>
      </c>
      <c r="E26" s="58">
        <v>446368</v>
      </c>
      <c r="F26" s="209">
        <v>1.53</v>
      </c>
      <c r="G26" s="58">
        <v>233</v>
      </c>
      <c r="H26" s="58">
        <v>449234</v>
      </c>
      <c r="I26" s="209">
        <v>1.52</v>
      </c>
      <c r="J26" s="58">
        <v>232</v>
      </c>
      <c r="K26" s="58">
        <v>453349</v>
      </c>
      <c r="L26" s="209">
        <v>1.52</v>
      </c>
      <c r="M26" s="58">
        <v>232</v>
      </c>
      <c r="N26" s="58">
        <v>455322</v>
      </c>
      <c r="O26" s="209">
        <v>1.52</v>
      </c>
      <c r="P26" s="58">
        <v>232</v>
      </c>
    </row>
    <row r="27" spans="1:23" ht="18" customHeight="1" x14ac:dyDescent="0.35">
      <c r="A27" s="58" t="s">
        <v>45</v>
      </c>
      <c r="B27" s="58">
        <v>294128</v>
      </c>
      <c r="C27" s="209">
        <v>1.51</v>
      </c>
      <c r="D27" s="58">
        <v>181</v>
      </c>
      <c r="E27" s="58">
        <v>297855</v>
      </c>
      <c r="F27" s="209">
        <v>1.51</v>
      </c>
      <c r="G27" s="58">
        <v>181</v>
      </c>
      <c r="H27" s="58">
        <v>300253</v>
      </c>
      <c r="I27" s="209">
        <v>1.51</v>
      </c>
      <c r="J27" s="58">
        <v>180</v>
      </c>
      <c r="K27" s="58">
        <v>303240</v>
      </c>
      <c r="L27" s="209">
        <v>1.51</v>
      </c>
      <c r="M27" s="58">
        <v>180</v>
      </c>
      <c r="N27" s="58">
        <v>304543</v>
      </c>
      <c r="O27" s="209">
        <v>1.5</v>
      </c>
      <c r="P27" s="58">
        <v>180</v>
      </c>
    </row>
    <row r="28" spans="1:23" ht="18" customHeight="1" x14ac:dyDescent="0.35">
      <c r="A28" s="58" t="s">
        <v>46</v>
      </c>
      <c r="B28" s="58">
        <v>189521</v>
      </c>
      <c r="C28" s="209">
        <v>1.5</v>
      </c>
      <c r="D28" s="58">
        <v>138</v>
      </c>
      <c r="E28" s="58">
        <v>191437</v>
      </c>
      <c r="F28" s="209">
        <v>1.5</v>
      </c>
      <c r="G28" s="58">
        <v>138</v>
      </c>
      <c r="H28" s="58">
        <v>193775</v>
      </c>
      <c r="I28" s="209">
        <v>1.5</v>
      </c>
      <c r="J28" s="58">
        <v>137</v>
      </c>
      <c r="K28" s="58">
        <v>196698</v>
      </c>
      <c r="L28" s="209">
        <v>1.5</v>
      </c>
      <c r="M28" s="58">
        <v>136</v>
      </c>
      <c r="N28" s="58">
        <v>197866</v>
      </c>
      <c r="O28" s="209">
        <v>1.5</v>
      </c>
      <c r="P28" s="58">
        <v>136</v>
      </c>
    </row>
    <row r="29" spans="1:23" ht="18" customHeight="1" x14ac:dyDescent="0.35">
      <c r="A29" s="58" t="s">
        <v>47</v>
      </c>
      <c r="B29" s="58">
        <v>120358</v>
      </c>
      <c r="C29" s="209">
        <v>1.49</v>
      </c>
      <c r="D29" s="58">
        <v>95</v>
      </c>
      <c r="E29" s="58">
        <v>121992</v>
      </c>
      <c r="F29" s="209">
        <v>1.49</v>
      </c>
      <c r="G29" s="58">
        <v>95</v>
      </c>
      <c r="H29" s="58">
        <v>124123</v>
      </c>
      <c r="I29" s="209">
        <v>1.49</v>
      </c>
      <c r="J29" s="58">
        <v>94</v>
      </c>
      <c r="K29" s="58">
        <v>126563</v>
      </c>
      <c r="L29" s="209">
        <v>1.49</v>
      </c>
      <c r="M29" s="58">
        <v>94</v>
      </c>
      <c r="N29" s="58">
        <v>127455</v>
      </c>
      <c r="O29" s="209">
        <v>1.48</v>
      </c>
      <c r="P29" s="58">
        <v>94</v>
      </c>
    </row>
    <row r="30" spans="1:23" ht="18" customHeight="1" x14ac:dyDescent="0.35">
      <c r="A30" s="58" t="s">
        <v>48</v>
      </c>
      <c r="B30" s="58">
        <v>208249</v>
      </c>
      <c r="C30" s="209">
        <v>1.47</v>
      </c>
      <c r="D30" s="58">
        <v>71</v>
      </c>
      <c r="E30" s="58">
        <v>212796</v>
      </c>
      <c r="F30" s="209">
        <v>1.46</v>
      </c>
      <c r="G30" s="58">
        <v>70</v>
      </c>
      <c r="H30" s="58">
        <v>223196</v>
      </c>
      <c r="I30" s="209">
        <v>1.46</v>
      </c>
      <c r="J30" s="58">
        <v>69</v>
      </c>
      <c r="K30" s="58">
        <v>233901</v>
      </c>
      <c r="L30" s="209">
        <v>1.45</v>
      </c>
      <c r="M30" s="58">
        <v>69</v>
      </c>
      <c r="N30" s="58">
        <v>237841</v>
      </c>
      <c r="O30" s="209">
        <v>1.45</v>
      </c>
      <c r="P30" s="58">
        <v>69</v>
      </c>
    </row>
    <row r="31" spans="1:23" ht="18" customHeight="1" x14ac:dyDescent="0.35">
      <c r="A31" s="58" t="s">
        <v>32</v>
      </c>
      <c r="B31" s="58">
        <v>1090690</v>
      </c>
      <c r="C31" s="209">
        <v>1.48</v>
      </c>
      <c r="D31" s="58">
        <v>73</v>
      </c>
      <c r="E31" s="58">
        <v>1076728</v>
      </c>
      <c r="F31" s="209">
        <v>1.47</v>
      </c>
      <c r="G31" s="58">
        <v>73</v>
      </c>
      <c r="H31" s="58">
        <v>1062977</v>
      </c>
      <c r="I31" s="209">
        <v>1.47</v>
      </c>
      <c r="J31" s="58">
        <v>73</v>
      </c>
      <c r="K31" s="58">
        <v>1056444</v>
      </c>
      <c r="L31" s="209">
        <v>1.47</v>
      </c>
      <c r="M31" s="58">
        <v>74</v>
      </c>
      <c r="N31" s="58">
        <v>1057768</v>
      </c>
      <c r="O31" s="209">
        <v>1.47</v>
      </c>
      <c r="P31" s="58">
        <v>73</v>
      </c>
    </row>
    <row r="32" spans="1:23" ht="18" customHeight="1" thickBot="1" x14ac:dyDescent="0.4">
      <c r="A32" s="113" t="s">
        <v>54</v>
      </c>
      <c r="B32" s="113">
        <v>5254663</v>
      </c>
      <c r="C32" s="210">
        <v>1.59</v>
      </c>
      <c r="D32" s="113">
        <v>232</v>
      </c>
      <c r="E32" s="113">
        <v>5276980</v>
      </c>
      <c r="F32" s="210">
        <v>1.59</v>
      </c>
      <c r="G32" s="113">
        <v>232</v>
      </c>
      <c r="H32" s="113">
        <v>5298808</v>
      </c>
      <c r="I32" s="210">
        <v>1.58</v>
      </c>
      <c r="J32" s="113">
        <v>231</v>
      </c>
      <c r="K32" s="113">
        <v>5349898</v>
      </c>
      <c r="L32" s="210">
        <v>1.58</v>
      </c>
      <c r="M32" s="113">
        <v>232</v>
      </c>
      <c r="N32" s="113">
        <v>5381283</v>
      </c>
      <c r="O32" s="210">
        <v>1.58</v>
      </c>
      <c r="P32" s="113">
        <v>232</v>
      </c>
    </row>
    <row r="33" spans="1:16" ht="14" thickTop="1" x14ac:dyDescent="0.35">
      <c r="A33" s="93"/>
      <c r="B33" s="93"/>
      <c r="C33" s="93"/>
      <c r="D33" s="93"/>
      <c r="E33" s="93"/>
      <c r="F33" s="93"/>
      <c r="G33" s="93"/>
      <c r="H33" s="93"/>
      <c r="I33" s="93"/>
      <c r="J33" s="93"/>
      <c r="K33" s="93"/>
      <c r="L33" s="93"/>
      <c r="M33" s="93"/>
      <c r="N33" s="60"/>
      <c r="O33" s="145"/>
      <c r="P33" s="60"/>
    </row>
    <row r="34" spans="1:16" ht="73" customHeight="1" x14ac:dyDescent="0.35">
      <c r="A34" s="408" t="s">
        <v>113</v>
      </c>
      <c r="B34" s="408"/>
      <c r="C34" s="408"/>
      <c r="D34" s="408"/>
      <c r="E34" s="408"/>
      <c r="F34" s="408"/>
      <c r="G34" s="408"/>
      <c r="H34" s="408"/>
      <c r="I34" s="408"/>
      <c r="J34" s="408"/>
      <c r="K34" s="408"/>
      <c r="L34" s="408"/>
      <c r="M34" s="408"/>
      <c r="N34" s="408"/>
      <c r="O34" s="408"/>
      <c r="P34" s="408"/>
    </row>
    <row r="35" spans="1:16" ht="50.15" customHeight="1" x14ac:dyDescent="0.35">
      <c r="A35" s="409" t="str">
        <f>+INDICE!B10</f>
        <v xml:space="preserve"> Lettura dati 24 ottobre 2023</v>
      </c>
      <c r="B35" s="409"/>
      <c r="C35" s="2"/>
      <c r="D35" s="2"/>
      <c r="E35" s="2"/>
      <c r="F35" s="2"/>
      <c r="G35" s="2"/>
      <c r="H35" s="2"/>
      <c r="I35" s="2"/>
      <c r="J35" s="2"/>
    </row>
    <row r="36" spans="1:16" ht="7" customHeight="1" x14ac:dyDescent="0.35"/>
    <row r="37" spans="1:16" ht="7" customHeight="1" x14ac:dyDescent="0.35"/>
    <row r="38" spans="1:16" ht="7" customHeight="1" x14ac:dyDescent="0.35"/>
    <row r="39" spans="1:16" ht="7" customHeight="1" x14ac:dyDescent="0.35"/>
    <row r="40" spans="1:16" ht="7" customHeight="1" x14ac:dyDescent="0.35"/>
    <row r="41" spans="1:16" ht="7" customHeight="1" x14ac:dyDescent="0.35"/>
    <row r="42" spans="1:16" ht="7" customHeight="1" x14ac:dyDescent="0.35"/>
    <row r="43" spans="1:16" ht="7" customHeight="1" x14ac:dyDescent="0.35"/>
    <row r="44" spans="1:16" ht="7" customHeight="1" x14ac:dyDescent="0.35"/>
    <row r="45" spans="1:16" ht="7" customHeight="1" x14ac:dyDescent="0.35"/>
    <row r="46" spans="1:16" ht="7" customHeight="1" x14ac:dyDescent="0.35"/>
    <row r="47" spans="1:16" ht="7" customHeight="1" x14ac:dyDescent="0.35"/>
    <row r="48" spans="1:16" ht="7" customHeight="1" x14ac:dyDescent="0.35"/>
    <row r="49" ht="7" customHeight="1" x14ac:dyDescent="0.35"/>
    <row r="50" ht="7" customHeight="1" x14ac:dyDescent="0.35"/>
    <row r="51" ht="7" customHeight="1" x14ac:dyDescent="0.35"/>
    <row r="52" ht="7" customHeight="1" x14ac:dyDescent="0.35"/>
    <row r="53" ht="7" customHeight="1" x14ac:dyDescent="0.35"/>
    <row r="54" ht="7" customHeight="1" x14ac:dyDescent="0.35"/>
    <row r="55" ht="7" customHeight="1" x14ac:dyDescent="0.35"/>
    <row r="56" ht="7" customHeight="1" x14ac:dyDescent="0.35"/>
    <row r="57" ht="7" customHeight="1" x14ac:dyDescent="0.35"/>
    <row r="58" ht="7" customHeight="1" x14ac:dyDescent="0.35"/>
    <row r="59" ht="7" customHeight="1" x14ac:dyDescent="0.35"/>
    <row r="60" ht="7" customHeight="1" x14ac:dyDescent="0.35"/>
    <row r="61" ht="7" customHeight="1" x14ac:dyDescent="0.35"/>
    <row r="62" ht="7" customHeight="1" x14ac:dyDescent="0.35"/>
    <row r="63" ht="7" customHeight="1" x14ac:dyDescent="0.35"/>
    <row r="64" ht="7" customHeight="1" x14ac:dyDescent="0.35"/>
    <row r="65" ht="7" customHeight="1" x14ac:dyDescent="0.35"/>
    <row r="66" ht="7" customHeight="1" x14ac:dyDescent="0.35"/>
    <row r="67" ht="7" customHeight="1" x14ac:dyDescent="0.35"/>
    <row r="68" ht="7" customHeight="1" x14ac:dyDescent="0.35"/>
    <row r="69" ht="7" customHeight="1" x14ac:dyDescent="0.35"/>
    <row r="70" ht="7" customHeight="1" x14ac:dyDescent="0.35"/>
    <row r="71" ht="7" customHeight="1" x14ac:dyDescent="0.35"/>
    <row r="72" ht="7" customHeight="1" x14ac:dyDescent="0.35"/>
    <row r="73" ht="7" customHeight="1" x14ac:dyDescent="0.35"/>
    <row r="74" ht="7" customHeight="1" x14ac:dyDescent="0.35"/>
    <row r="75" ht="7" customHeight="1" x14ac:dyDescent="0.35"/>
    <row r="76" ht="7" customHeight="1" x14ac:dyDescent="0.35"/>
    <row r="77" ht="7" customHeight="1" x14ac:dyDescent="0.35"/>
    <row r="78" ht="7" customHeight="1" x14ac:dyDescent="0.35"/>
    <row r="79" ht="7" customHeight="1" x14ac:dyDescent="0.35"/>
  </sheetData>
  <mergeCells count="16">
    <mergeCell ref="B2:P2"/>
    <mergeCell ref="A3:A4"/>
    <mergeCell ref="B3:D3"/>
    <mergeCell ref="E3:G3"/>
    <mergeCell ref="H3:J3"/>
    <mergeCell ref="K3:M3"/>
    <mergeCell ref="N3:P3"/>
    <mergeCell ref="A34:P34"/>
    <mergeCell ref="A35:B35"/>
    <mergeCell ref="B18:P18"/>
    <mergeCell ref="A19:A20"/>
    <mergeCell ref="B19:D19"/>
    <mergeCell ref="E19:G19"/>
    <mergeCell ref="H19:J19"/>
    <mergeCell ref="K19:M19"/>
    <mergeCell ref="N19:P19"/>
  </mergeCells>
  <pageMargins left="0.25" right="0.25" top="0.75" bottom="0.75" header="0.3" footer="0.3"/>
  <pageSetup paperSize="9" scale="49" orientation="landscape" r:id="rId1"/>
  <headerFooter>
    <oddHeader>&amp;COSSERVATORIO ASSEGNO UNICO UNIVERSALE</oddHeader>
    <oddFooter>&amp;CINPS - COORDINAMENTO GENERALE STATISTICO ATTUARIALE</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D49ED5-CFDB-4B9F-85AC-205861C0E7AA}">
  <sheetPr>
    <pageSetUpPr fitToPage="1"/>
  </sheetPr>
  <dimension ref="A1:W77"/>
  <sheetViews>
    <sheetView showGridLines="0" view="pageBreakPreview" zoomScale="60" zoomScaleNormal="70" workbookViewId="0">
      <selection activeCell="A27" sqref="A27:K27"/>
    </sheetView>
  </sheetViews>
  <sheetFormatPr defaultColWidth="13.26953125" defaultRowHeight="10" x14ac:dyDescent="0.35"/>
  <cols>
    <col min="1" max="1" width="33.54296875" style="1" customWidth="1"/>
    <col min="2" max="2" width="17.81640625" style="1" bestFit="1" customWidth="1"/>
    <col min="3" max="3" width="13" style="1" customWidth="1"/>
    <col min="4" max="4" width="14.81640625" style="1" customWidth="1"/>
    <col min="5" max="5" width="17.1796875" style="93" customWidth="1"/>
    <col min="6" max="6" width="13.26953125" style="93"/>
    <col min="7" max="7" width="14" style="1" customWidth="1"/>
    <col min="8" max="8" width="17.81640625" style="1" customWidth="1"/>
    <col min="9" max="9" width="12.54296875" style="1" customWidth="1"/>
    <col min="10" max="10" width="13.26953125" style="1"/>
    <col min="11" max="11" width="16" style="1" customWidth="1"/>
    <col min="12" max="12" width="14.1796875" style="1" customWidth="1"/>
    <col min="13" max="13" width="13.26953125" style="1"/>
    <col min="14" max="14" width="15.26953125" style="1" bestFit="1" customWidth="1"/>
    <col min="15" max="16" width="13.26953125" style="1"/>
    <col min="17" max="17" width="15.26953125" style="1" bestFit="1" customWidth="1"/>
    <col min="18" max="16384" width="13.26953125" style="1"/>
  </cols>
  <sheetData>
    <row r="1" spans="1:19" ht="59.5" customHeight="1" thickBot="1" x14ac:dyDescent="0.4">
      <c r="A1" s="85" t="s">
        <v>143</v>
      </c>
      <c r="B1" s="85"/>
      <c r="C1" s="85"/>
      <c r="D1" s="85"/>
      <c r="E1" s="85"/>
      <c r="F1" s="85"/>
      <c r="G1" s="85"/>
      <c r="H1" s="85"/>
      <c r="I1" s="85"/>
      <c r="J1" s="85"/>
      <c r="K1" s="85"/>
      <c r="L1" s="85"/>
      <c r="M1" s="85"/>
      <c r="N1" s="85"/>
      <c r="O1" s="85"/>
      <c r="P1" s="85"/>
      <c r="Q1" s="85"/>
      <c r="R1" s="85"/>
      <c r="S1" s="85"/>
    </row>
    <row r="2" spans="1:19" ht="40.5" customHeight="1" thickTop="1" x14ac:dyDescent="0.35">
      <c r="A2" s="35"/>
      <c r="B2" s="411" t="s">
        <v>36</v>
      </c>
      <c r="C2" s="411"/>
      <c r="D2" s="411"/>
      <c r="E2" s="411"/>
      <c r="F2" s="411"/>
      <c r="G2" s="411"/>
      <c r="H2" s="411"/>
      <c r="I2" s="411"/>
      <c r="J2" s="411"/>
      <c r="K2" s="411"/>
      <c r="L2" s="411"/>
      <c r="M2" s="411"/>
      <c r="N2" s="411"/>
      <c r="O2" s="411"/>
      <c r="P2" s="411"/>
      <c r="Q2" s="411"/>
      <c r="R2" s="411"/>
      <c r="S2" s="411"/>
    </row>
    <row r="3" spans="1:19" ht="28.5" customHeight="1" x14ac:dyDescent="0.35">
      <c r="A3" s="394" t="s">
        <v>74</v>
      </c>
      <c r="B3" s="392" t="s">
        <v>131</v>
      </c>
      <c r="C3" s="392"/>
      <c r="D3" s="393"/>
      <c r="E3" s="392" t="s">
        <v>195</v>
      </c>
      <c r="F3" s="392"/>
      <c r="G3" s="393"/>
      <c r="H3" s="392" t="s">
        <v>204</v>
      </c>
      <c r="I3" s="392"/>
      <c r="J3" s="393"/>
      <c r="K3" s="392" t="s">
        <v>210</v>
      </c>
      <c r="L3" s="392"/>
      <c r="M3" s="393"/>
      <c r="N3" s="392" t="s">
        <v>214</v>
      </c>
      <c r="O3" s="392"/>
      <c r="P3" s="393"/>
      <c r="Q3" s="392" t="s">
        <v>217</v>
      </c>
      <c r="R3" s="392"/>
      <c r="S3" s="393"/>
    </row>
    <row r="4" spans="1:19" s="139" customFormat="1" ht="80.150000000000006" customHeight="1" thickBot="1" x14ac:dyDescent="0.4">
      <c r="A4" s="395"/>
      <c r="B4" s="59" t="s">
        <v>114</v>
      </c>
      <c r="C4" s="59" t="s">
        <v>106</v>
      </c>
      <c r="D4" s="30" t="s">
        <v>107</v>
      </c>
      <c r="E4" s="59" t="s">
        <v>114</v>
      </c>
      <c r="F4" s="59" t="s">
        <v>106</v>
      </c>
      <c r="G4" s="30" t="s">
        <v>107</v>
      </c>
      <c r="H4" s="59" t="s">
        <v>114</v>
      </c>
      <c r="I4" s="59" t="s">
        <v>106</v>
      </c>
      <c r="J4" s="30" t="s">
        <v>107</v>
      </c>
      <c r="K4" s="59" t="s">
        <v>114</v>
      </c>
      <c r="L4" s="59" t="s">
        <v>106</v>
      </c>
      <c r="M4" s="30" t="s">
        <v>107</v>
      </c>
      <c r="N4" s="59" t="s">
        <v>114</v>
      </c>
      <c r="O4" s="59" t="s">
        <v>106</v>
      </c>
      <c r="P4" s="30" t="s">
        <v>107</v>
      </c>
      <c r="Q4" s="59" t="s">
        <v>114</v>
      </c>
      <c r="R4" s="59" t="s">
        <v>106</v>
      </c>
      <c r="S4" s="30" t="s">
        <v>107</v>
      </c>
    </row>
    <row r="5" spans="1:19" ht="18" customHeight="1" thickTop="1" x14ac:dyDescent="0.35">
      <c r="A5" s="58" t="s">
        <v>147</v>
      </c>
      <c r="B5" s="60">
        <v>2549223</v>
      </c>
      <c r="C5" s="141">
        <v>1.68</v>
      </c>
      <c r="D5" s="60">
        <v>360</v>
      </c>
      <c r="E5" s="60">
        <v>2499070</v>
      </c>
      <c r="F5" s="141">
        <v>1.68</v>
      </c>
      <c r="G5" s="60">
        <v>360</v>
      </c>
      <c r="H5" s="60">
        <v>2371322</v>
      </c>
      <c r="I5" s="141">
        <v>1.69</v>
      </c>
      <c r="J5" s="60">
        <v>360</v>
      </c>
      <c r="K5" s="60">
        <v>2388141</v>
      </c>
      <c r="L5" s="141">
        <v>1.69</v>
      </c>
      <c r="M5" s="60">
        <v>361</v>
      </c>
      <c r="N5" s="60">
        <v>2388113</v>
      </c>
      <c r="O5" s="141">
        <v>1.69</v>
      </c>
      <c r="P5" s="60">
        <v>362</v>
      </c>
      <c r="Q5" s="60">
        <v>2385387</v>
      </c>
      <c r="R5" s="141">
        <v>1.69</v>
      </c>
      <c r="S5" s="60">
        <v>362</v>
      </c>
    </row>
    <row r="6" spans="1:19" ht="18" customHeight="1" x14ac:dyDescent="0.35">
      <c r="A6" s="114" t="s">
        <v>148</v>
      </c>
      <c r="B6" s="137">
        <v>644318</v>
      </c>
      <c r="C6" s="142">
        <v>1.73</v>
      </c>
      <c r="D6" s="137">
        <v>374</v>
      </c>
      <c r="E6" s="137">
        <v>562442</v>
      </c>
      <c r="F6" s="142">
        <v>1.7</v>
      </c>
      <c r="G6" s="137">
        <v>366</v>
      </c>
      <c r="H6" s="137">
        <v>509527</v>
      </c>
      <c r="I6" s="142">
        <v>1.7</v>
      </c>
      <c r="J6" s="137">
        <v>362</v>
      </c>
      <c r="K6" s="137">
        <v>518857</v>
      </c>
      <c r="L6" s="142">
        <v>1.71</v>
      </c>
      <c r="M6" s="137">
        <v>365</v>
      </c>
      <c r="N6" s="137">
        <v>519047</v>
      </c>
      <c r="O6" s="142">
        <v>1.71</v>
      </c>
      <c r="P6" s="137">
        <v>365</v>
      </c>
      <c r="Q6" s="137">
        <v>517555</v>
      </c>
      <c r="R6" s="142">
        <v>1.71</v>
      </c>
      <c r="S6" s="137">
        <v>366</v>
      </c>
    </row>
    <row r="7" spans="1:19" ht="18" customHeight="1" x14ac:dyDescent="0.35">
      <c r="A7" s="114" t="s">
        <v>149</v>
      </c>
      <c r="B7" s="137">
        <v>1059816</v>
      </c>
      <c r="C7" s="142">
        <v>1.72</v>
      </c>
      <c r="D7" s="137">
        <v>371</v>
      </c>
      <c r="E7" s="137">
        <v>1064413</v>
      </c>
      <c r="F7" s="142">
        <v>1.74</v>
      </c>
      <c r="G7" s="137">
        <v>376</v>
      </c>
      <c r="H7" s="137">
        <v>1011311</v>
      </c>
      <c r="I7" s="142">
        <v>1.75</v>
      </c>
      <c r="J7" s="137">
        <v>376</v>
      </c>
      <c r="K7" s="137">
        <v>1016315</v>
      </c>
      <c r="L7" s="142">
        <v>1.75</v>
      </c>
      <c r="M7" s="137">
        <v>378</v>
      </c>
      <c r="N7" s="137">
        <v>1015719</v>
      </c>
      <c r="O7" s="142">
        <v>1.75</v>
      </c>
      <c r="P7" s="137">
        <v>378</v>
      </c>
      <c r="Q7" s="137">
        <v>1014676</v>
      </c>
      <c r="R7" s="142">
        <v>1.75</v>
      </c>
      <c r="S7" s="137">
        <v>378</v>
      </c>
    </row>
    <row r="8" spans="1:19" ht="18" customHeight="1" x14ac:dyDescent="0.35">
      <c r="A8" s="114" t="s">
        <v>150</v>
      </c>
      <c r="B8" s="137">
        <v>845089</v>
      </c>
      <c r="C8" s="142">
        <v>1.58</v>
      </c>
      <c r="D8" s="137">
        <v>336</v>
      </c>
      <c r="E8" s="137">
        <v>872215</v>
      </c>
      <c r="F8" s="142">
        <v>1.59</v>
      </c>
      <c r="G8" s="137">
        <v>338</v>
      </c>
      <c r="H8" s="137">
        <v>850484</v>
      </c>
      <c r="I8" s="142">
        <v>1.6</v>
      </c>
      <c r="J8" s="137">
        <v>339</v>
      </c>
      <c r="K8" s="137">
        <v>852969</v>
      </c>
      <c r="L8" s="142">
        <v>1.6</v>
      </c>
      <c r="M8" s="137">
        <v>340</v>
      </c>
      <c r="N8" s="137">
        <v>853347</v>
      </c>
      <c r="O8" s="142">
        <v>1.6</v>
      </c>
      <c r="P8" s="137">
        <v>340</v>
      </c>
      <c r="Q8" s="137">
        <v>853156</v>
      </c>
      <c r="R8" s="142">
        <v>1.6</v>
      </c>
      <c r="S8" s="137">
        <v>339</v>
      </c>
    </row>
    <row r="9" spans="1:19" ht="18" customHeight="1" x14ac:dyDescent="0.35">
      <c r="A9" s="58" t="s">
        <v>151</v>
      </c>
      <c r="B9" s="60">
        <v>633957</v>
      </c>
      <c r="C9" s="143">
        <v>1.54</v>
      </c>
      <c r="D9" s="60">
        <v>303</v>
      </c>
      <c r="E9" s="60">
        <v>653284</v>
      </c>
      <c r="F9" s="143">
        <v>1.54</v>
      </c>
      <c r="G9" s="60">
        <v>304</v>
      </c>
      <c r="H9" s="60">
        <v>642141</v>
      </c>
      <c r="I9" s="143">
        <v>1.55</v>
      </c>
      <c r="J9" s="60">
        <v>306</v>
      </c>
      <c r="K9" s="60">
        <v>643908</v>
      </c>
      <c r="L9" s="143">
        <v>1.55</v>
      </c>
      <c r="M9" s="60">
        <v>306</v>
      </c>
      <c r="N9" s="60">
        <v>644011</v>
      </c>
      <c r="O9" s="143">
        <v>1.55</v>
      </c>
      <c r="P9" s="60">
        <v>306</v>
      </c>
      <c r="Q9" s="60">
        <v>643575</v>
      </c>
      <c r="R9" s="143">
        <v>1.55</v>
      </c>
      <c r="S9" s="60">
        <v>306</v>
      </c>
    </row>
    <row r="10" spans="1:19" ht="18" customHeight="1" x14ac:dyDescent="0.35">
      <c r="A10" s="58" t="s">
        <v>152</v>
      </c>
      <c r="B10" s="60">
        <v>429939</v>
      </c>
      <c r="C10" s="143">
        <v>1.51</v>
      </c>
      <c r="D10" s="60">
        <v>250</v>
      </c>
      <c r="E10" s="60">
        <v>446945</v>
      </c>
      <c r="F10" s="143">
        <v>1.52</v>
      </c>
      <c r="G10" s="60">
        <v>250</v>
      </c>
      <c r="H10" s="60">
        <v>443108</v>
      </c>
      <c r="I10" s="143">
        <v>1.52</v>
      </c>
      <c r="J10" s="60">
        <v>253</v>
      </c>
      <c r="K10" s="60">
        <v>444147</v>
      </c>
      <c r="L10" s="143">
        <v>1.52</v>
      </c>
      <c r="M10" s="60">
        <v>253</v>
      </c>
      <c r="N10" s="60">
        <v>444191</v>
      </c>
      <c r="O10" s="143">
        <v>1.52</v>
      </c>
      <c r="P10" s="60">
        <v>253</v>
      </c>
      <c r="Q10" s="60">
        <v>443737</v>
      </c>
      <c r="R10" s="143">
        <v>1.52</v>
      </c>
      <c r="S10" s="60">
        <v>252</v>
      </c>
    </row>
    <row r="11" spans="1:19" ht="18" customHeight="1" x14ac:dyDescent="0.35">
      <c r="A11" s="167" t="s">
        <v>153</v>
      </c>
      <c r="B11" s="60">
        <v>275116</v>
      </c>
      <c r="C11" s="143">
        <v>1.5</v>
      </c>
      <c r="D11" s="60">
        <v>196</v>
      </c>
      <c r="E11" s="60">
        <v>288188</v>
      </c>
      <c r="F11" s="143">
        <v>1.5</v>
      </c>
      <c r="G11" s="60">
        <v>197</v>
      </c>
      <c r="H11" s="60">
        <v>282759</v>
      </c>
      <c r="I11" s="143">
        <v>1.51</v>
      </c>
      <c r="J11" s="60">
        <v>201</v>
      </c>
      <c r="K11" s="60">
        <v>284310</v>
      </c>
      <c r="L11" s="143">
        <v>1.51</v>
      </c>
      <c r="M11" s="60">
        <v>201</v>
      </c>
      <c r="N11" s="60">
        <v>284189</v>
      </c>
      <c r="O11" s="143">
        <v>1.51</v>
      </c>
      <c r="P11" s="60">
        <v>201</v>
      </c>
      <c r="Q11" s="60">
        <v>283971</v>
      </c>
      <c r="R11" s="143">
        <v>1.51</v>
      </c>
      <c r="S11" s="60">
        <v>201</v>
      </c>
    </row>
    <row r="12" spans="1:19" ht="18" customHeight="1" x14ac:dyDescent="0.35">
      <c r="A12" s="58" t="s">
        <v>154</v>
      </c>
      <c r="B12" s="60">
        <v>171001</v>
      </c>
      <c r="C12" s="143">
        <v>1.49</v>
      </c>
      <c r="D12" s="60">
        <v>148</v>
      </c>
      <c r="E12" s="60">
        <v>180761</v>
      </c>
      <c r="F12" s="143">
        <v>1.49</v>
      </c>
      <c r="G12" s="60">
        <v>149</v>
      </c>
      <c r="H12" s="60">
        <v>152683</v>
      </c>
      <c r="I12" s="143">
        <v>1.52</v>
      </c>
      <c r="J12" s="60">
        <v>158</v>
      </c>
      <c r="K12" s="60">
        <v>167076</v>
      </c>
      <c r="L12" s="143">
        <v>1.51</v>
      </c>
      <c r="M12" s="60">
        <v>155</v>
      </c>
      <c r="N12" s="60">
        <v>170212</v>
      </c>
      <c r="O12" s="143">
        <v>1.51</v>
      </c>
      <c r="P12" s="60">
        <v>154</v>
      </c>
      <c r="Q12" s="60">
        <v>173019</v>
      </c>
      <c r="R12" s="143">
        <v>1.51</v>
      </c>
      <c r="S12" s="60">
        <v>153</v>
      </c>
    </row>
    <row r="13" spans="1:19" ht="18" customHeight="1" x14ac:dyDescent="0.35">
      <c r="A13" s="58" t="s">
        <v>155</v>
      </c>
      <c r="B13" s="60">
        <v>104228</v>
      </c>
      <c r="C13" s="143">
        <v>1.48</v>
      </c>
      <c r="D13" s="60">
        <v>102</v>
      </c>
      <c r="E13" s="60">
        <v>113632</v>
      </c>
      <c r="F13" s="143">
        <v>1.48</v>
      </c>
      <c r="G13" s="60">
        <v>102</v>
      </c>
      <c r="H13" s="60">
        <v>83616</v>
      </c>
      <c r="I13" s="143">
        <v>1.51</v>
      </c>
      <c r="J13" s="60">
        <v>110</v>
      </c>
      <c r="K13" s="60">
        <v>93292</v>
      </c>
      <c r="L13" s="143">
        <v>1.51</v>
      </c>
      <c r="M13" s="60">
        <v>108</v>
      </c>
      <c r="N13" s="60">
        <v>95375</v>
      </c>
      <c r="O13" s="143">
        <v>1.5</v>
      </c>
      <c r="P13" s="60">
        <v>108</v>
      </c>
      <c r="Q13" s="60">
        <v>97235</v>
      </c>
      <c r="R13" s="143">
        <v>1.5</v>
      </c>
      <c r="S13" s="60">
        <v>107</v>
      </c>
    </row>
    <row r="14" spans="1:19" ht="18" customHeight="1" x14ac:dyDescent="0.35">
      <c r="A14" s="58" t="s">
        <v>156</v>
      </c>
      <c r="B14" s="60">
        <v>184480</v>
      </c>
      <c r="C14" s="143">
        <v>1.44</v>
      </c>
      <c r="D14" s="60">
        <v>74</v>
      </c>
      <c r="E14" s="60">
        <v>197995</v>
      </c>
      <c r="F14" s="143">
        <v>1.45</v>
      </c>
      <c r="G14" s="60">
        <v>75</v>
      </c>
      <c r="H14" s="60">
        <v>87253</v>
      </c>
      <c r="I14" s="143">
        <v>1.46</v>
      </c>
      <c r="J14" s="60">
        <v>80</v>
      </c>
      <c r="K14" s="60">
        <v>118530</v>
      </c>
      <c r="L14" s="143">
        <v>1.46</v>
      </c>
      <c r="M14" s="60">
        <v>79</v>
      </c>
      <c r="N14" s="60">
        <v>125637</v>
      </c>
      <c r="O14" s="143">
        <v>1.46</v>
      </c>
      <c r="P14" s="60">
        <v>79</v>
      </c>
      <c r="Q14" s="60">
        <v>132581</v>
      </c>
      <c r="R14" s="143">
        <v>1.46</v>
      </c>
      <c r="S14" s="60">
        <v>79</v>
      </c>
    </row>
    <row r="15" spans="1:19" ht="18" customHeight="1" x14ac:dyDescent="0.35">
      <c r="A15" s="116" t="s">
        <v>32</v>
      </c>
      <c r="B15" s="60">
        <v>1051183</v>
      </c>
      <c r="C15" s="143">
        <v>1.47</v>
      </c>
      <c r="D15" s="60">
        <v>81</v>
      </c>
      <c r="E15" s="60">
        <v>1031698</v>
      </c>
      <c r="F15" s="143">
        <v>1.47</v>
      </c>
      <c r="G15" s="60">
        <v>81</v>
      </c>
      <c r="H15" s="60">
        <v>1504480</v>
      </c>
      <c r="I15" s="143">
        <v>1.46</v>
      </c>
      <c r="J15" s="60">
        <v>85</v>
      </c>
      <c r="K15" s="60">
        <v>1420104</v>
      </c>
      <c r="L15" s="143">
        <v>1.45</v>
      </c>
      <c r="M15" s="60">
        <v>79</v>
      </c>
      <c r="N15" s="60">
        <v>1397807</v>
      </c>
      <c r="O15" s="143">
        <v>1.45</v>
      </c>
      <c r="P15" s="60">
        <v>78</v>
      </c>
      <c r="Q15" s="60">
        <v>1375536</v>
      </c>
      <c r="R15" s="143">
        <v>1.44</v>
      </c>
      <c r="S15" s="60">
        <v>78</v>
      </c>
    </row>
    <row r="16" spans="1:19" ht="18" customHeight="1" thickBot="1" x14ac:dyDescent="0.4">
      <c r="A16" s="17" t="s">
        <v>54</v>
      </c>
      <c r="B16" s="61">
        <v>5399127</v>
      </c>
      <c r="C16" s="138">
        <v>1.58</v>
      </c>
      <c r="D16" s="61">
        <v>261</v>
      </c>
      <c r="E16" s="61">
        <v>5411573</v>
      </c>
      <c r="F16" s="138">
        <v>1.58</v>
      </c>
      <c r="G16" s="61">
        <v>259</v>
      </c>
      <c r="H16" s="61">
        <v>5567362</v>
      </c>
      <c r="I16" s="138">
        <v>1.58</v>
      </c>
      <c r="J16" s="61">
        <v>249</v>
      </c>
      <c r="K16" s="61">
        <v>5559508</v>
      </c>
      <c r="L16" s="138">
        <v>1.58</v>
      </c>
      <c r="M16" s="61">
        <v>250</v>
      </c>
      <c r="N16" s="61">
        <v>5549535</v>
      </c>
      <c r="O16" s="138">
        <v>1.58</v>
      </c>
      <c r="P16" s="61">
        <v>250</v>
      </c>
      <c r="Q16" s="61">
        <v>5535041</v>
      </c>
      <c r="R16" s="138">
        <v>1.57</v>
      </c>
      <c r="S16" s="61">
        <v>250</v>
      </c>
    </row>
    <row r="17" spans="1:23" ht="23.15" customHeight="1" thickTop="1" x14ac:dyDescent="0.35">
      <c r="A17" s="211"/>
      <c r="B17" s="212"/>
      <c r="C17" s="213"/>
      <c r="D17" s="214"/>
      <c r="E17" s="215"/>
      <c r="F17" s="115"/>
      <c r="G17" s="115"/>
      <c r="H17" s="215"/>
      <c r="I17" s="215"/>
      <c r="J17" s="215"/>
      <c r="K17" s="215"/>
      <c r="L17" s="215"/>
      <c r="M17" s="215"/>
      <c r="N17" s="216"/>
      <c r="O17" s="216"/>
      <c r="P17" s="216"/>
      <c r="Q17" s="206"/>
      <c r="R17" s="93"/>
      <c r="S17" s="93"/>
      <c r="T17" s="93"/>
      <c r="U17" s="93"/>
      <c r="V17" s="93"/>
      <c r="W17" s="93"/>
    </row>
    <row r="18" spans="1:23" ht="27" customHeight="1" x14ac:dyDescent="0.35">
      <c r="A18" s="205"/>
      <c r="B18" s="401" t="s">
        <v>36</v>
      </c>
      <c r="C18" s="401"/>
      <c r="D18" s="401"/>
      <c r="E18" s="401"/>
      <c r="F18" s="401"/>
      <c r="G18" s="401"/>
      <c r="H18" s="401"/>
      <c r="I18" s="401"/>
      <c r="J18" s="401"/>
      <c r="K18" s="291"/>
      <c r="L18" s="291"/>
      <c r="M18" s="291"/>
      <c r="N18" s="291"/>
      <c r="O18" s="291"/>
      <c r="P18" s="291"/>
      <c r="Q18" s="206"/>
      <c r="R18" s="58"/>
      <c r="S18" s="93"/>
      <c r="T18" s="93"/>
      <c r="U18" s="93"/>
      <c r="V18" s="93"/>
      <c r="W18" s="93"/>
    </row>
    <row r="19" spans="1:23" ht="28.5" customHeight="1" x14ac:dyDescent="0.35">
      <c r="A19" s="410" t="s">
        <v>74</v>
      </c>
      <c r="B19" s="396" t="s">
        <v>221</v>
      </c>
      <c r="C19" s="396"/>
      <c r="D19" s="397"/>
      <c r="E19" s="396" t="s">
        <v>224</v>
      </c>
      <c r="F19" s="396"/>
      <c r="G19" s="397"/>
      <c r="H19" s="396" t="s">
        <v>238</v>
      </c>
      <c r="I19" s="396"/>
      <c r="J19" s="397"/>
      <c r="K19" s="396"/>
      <c r="L19" s="396"/>
      <c r="M19" s="397"/>
      <c r="N19" s="396"/>
      <c r="O19" s="396"/>
      <c r="P19" s="397"/>
      <c r="Q19" s="206"/>
      <c r="R19" s="58"/>
      <c r="S19" s="93"/>
      <c r="T19" s="93"/>
      <c r="U19" s="93"/>
      <c r="V19" s="93"/>
      <c r="W19" s="93"/>
    </row>
    <row r="20" spans="1:23" s="139" customFormat="1" ht="91" customHeight="1" thickBot="1" x14ac:dyDescent="0.4">
      <c r="A20" s="369"/>
      <c r="B20" s="59" t="s">
        <v>114</v>
      </c>
      <c r="C20" s="59" t="s">
        <v>106</v>
      </c>
      <c r="D20" s="30" t="s">
        <v>107</v>
      </c>
      <c r="E20" s="59" t="s">
        <v>114</v>
      </c>
      <c r="F20" s="59" t="s">
        <v>106</v>
      </c>
      <c r="G20" s="30" t="s">
        <v>107</v>
      </c>
      <c r="H20" s="59" t="s">
        <v>114</v>
      </c>
      <c r="I20" s="59" t="s">
        <v>106</v>
      </c>
      <c r="J20" s="30" t="s">
        <v>107</v>
      </c>
      <c r="K20" s="335"/>
      <c r="L20" s="335"/>
      <c r="M20" s="335"/>
      <c r="N20" s="335"/>
      <c r="O20" s="335"/>
      <c r="P20" s="335"/>
      <c r="Q20" s="206"/>
      <c r="R20" s="58"/>
      <c r="S20" s="93"/>
      <c r="T20" s="93"/>
      <c r="U20" s="93"/>
      <c r="V20" s="93"/>
      <c r="W20" s="93"/>
    </row>
    <row r="21" spans="1:23" ht="18" customHeight="1" thickTop="1" x14ac:dyDescent="0.35">
      <c r="A21" s="58" t="s">
        <v>53</v>
      </c>
      <c r="B21" s="58">
        <v>2378527</v>
      </c>
      <c r="C21" s="207">
        <v>1.69</v>
      </c>
      <c r="D21" s="58">
        <v>361</v>
      </c>
      <c r="E21" s="58">
        <v>2384174</v>
      </c>
      <c r="F21" s="207">
        <v>1.69</v>
      </c>
      <c r="G21" s="58">
        <v>360</v>
      </c>
      <c r="H21" s="58">
        <v>2372290</v>
      </c>
      <c r="I21" s="207">
        <v>1.68</v>
      </c>
      <c r="J21" s="58">
        <v>359</v>
      </c>
      <c r="K21" s="58"/>
      <c r="L21" s="207"/>
      <c r="M21" s="58"/>
      <c r="N21" s="58"/>
      <c r="O21" s="207"/>
      <c r="P21" s="58"/>
      <c r="Q21" s="93"/>
      <c r="R21" s="93"/>
      <c r="S21" s="93"/>
      <c r="T21" s="93"/>
      <c r="U21" s="93"/>
      <c r="V21" s="93"/>
      <c r="W21" s="93"/>
    </row>
    <row r="22" spans="1:23" ht="18" customHeight="1" x14ac:dyDescent="0.35">
      <c r="A22" s="114" t="s">
        <v>55</v>
      </c>
      <c r="B22" s="115">
        <v>512469</v>
      </c>
      <c r="C22" s="208">
        <v>1.71</v>
      </c>
      <c r="D22" s="115">
        <v>366</v>
      </c>
      <c r="E22" s="115">
        <v>514216</v>
      </c>
      <c r="F22" s="208">
        <v>1.71</v>
      </c>
      <c r="G22" s="115">
        <v>365</v>
      </c>
      <c r="H22" s="115">
        <v>502116</v>
      </c>
      <c r="I22" s="208">
        <v>1.71</v>
      </c>
      <c r="J22" s="115">
        <v>367</v>
      </c>
      <c r="K22" s="115"/>
      <c r="L22" s="336"/>
      <c r="M22" s="115"/>
      <c r="N22" s="115"/>
      <c r="O22" s="336"/>
      <c r="P22" s="115"/>
      <c r="Q22" s="93"/>
      <c r="R22" s="93"/>
      <c r="S22" s="93"/>
      <c r="T22" s="93"/>
      <c r="U22" s="93"/>
      <c r="V22" s="93"/>
      <c r="W22" s="93"/>
    </row>
    <row r="23" spans="1:23" ht="18" customHeight="1" x14ac:dyDescent="0.35">
      <c r="A23" s="114" t="s">
        <v>41</v>
      </c>
      <c r="B23" s="115">
        <v>1013363</v>
      </c>
      <c r="C23" s="208">
        <v>1.75</v>
      </c>
      <c r="D23" s="115">
        <v>378</v>
      </c>
      <c r="E23" s="115">
        <v>1013306</v>
      </c>
      <c r="F23" s="208">
        <v>1.75</v>
      </c>
      <c r="G23" s="115">
        <v>377</v>
      </c>
      <c r="H23" s="115">
        <v>1012660</v>
      </c>
      <c r="I23" s="208">
        <v>1.75</v>
      </c>
      <c r="J23" s="115">
        <v>375</v>
      </c>
      <c r="K23" s="115"/>
      <c r="L23" s="336"/>
      <c r="M23" s="115"/>
      <c r="N23" s="115"/>
      <c r="O23" s="336"/>
      <c r="P23" s="115"/>
      <c r="Q23" s="93"/>
      <c r="R23" s="93"/>
      <c r="S23" s="93"/>
      <c r="T23" s="93"/>
      <c r="U23" s="93"/>
      <c r="V23" s="93"/>
      <c r="W23" s="93"/>
    </row>
    <row r="24" spans="1:23" ht="18" customHeight="1" x14ac:dyDescent="0.35">
      <c r="A24" s="114" t="s">
        <v>42</v>
      </c>
      <c r="B24" s="115">
        <v>852695</v>
      </c>
      <c r="C24" s="208">
        <v>1.6</v>
      </c>
      <c r="D24" s="115">
        <v>339</v>
      </c>
      <c r="E24" s="115">
        <v>856652</v>
      </c>
      <c r="F24" s="208">
        <v>1.6</v>
      </c>
      <c r="G24" s="115">
        <v>338</v>
      </c>
      <c r="H24" s="115">
        <v>857514</v>
      </c>
      <c r="I24" s="208">
        <v>1.6</v>
      </c>
      <c r="J24" s="115">
        <v>336</v>
      </c>
      <c r="K24" s="115"/>
      <c r="L24" s="336"/>
      <c r="M24" s="115"/>
      <c r="N24" s="115"/>
      <c r="O24" s="336"/>
      <c r="P24" s="115"/>
      <c r="Q24" s="93"/>
      <c r="R24" s="93"/>
      <c r="S24" s="93"/>
      <c r="T24" s="93"/>
      <c r="U24" s="93"/>
      <c r="V24" s="93"/>
      <c r="W24" s="93"/>
    </row>
    <row r="25" spans="1:23" ht="18" customHeight="1" x14ac:dyDescent="0.35">
      <c r="A25" s="58" t="s">
        <v>43</v>
      </c>
      <c r="B25" s="58">
        <v>643264</v>
      </c>
      <c r="C25" s="209">
        <v>1.55</v>
      </c>
      <c r="D25" s="58">
        <v>305</v>
      </c>
      <c r="E25" s="58">
        <v>647513</v>
      </c>
      <c r="F25" s="209">
        <v>1.54</v>
      </c>
      <c r="G25" s="58">
        <v>304</v>
      </c>
      <c r="H25" s="58">
        <v>649019</v>
      </c>
      <c r="I25" s="209">
        <v>1.54</v>
      </c>
      <c r="J25" s="58">
        <v>302</v>
      </c>
      <c r="K25" s="58"/>
      <c r="L25" s="337"/>
      <c r="M25" s="58"/>
      <c r="N25" s="58"/>
      <c r="O25" s="337"/>
      <c r="P25" s="58"/>
      <c r="Q25" s="93"/>
      <c r="R25" s="93"/>
      <c r="S25" s="93"/>
      <c r="T25" s="93"/>
      <c r="U25" s="93"/>
      <c r="V25" s="93"/>
      <c r="W25" s="93"/>
    </row>
    <row r="26" spans="1:23" ht="18" customHeight="1" x14ac:dyDescent="0.35">
      <c r="A26" s="58" t="s">
        <v>44</v>
      </c>
      <c r="B26" s="58">
        <v>443449</v>
      </c>
      <c r="C26" s="209">
        <v>1.52</v>
      </c>
      <c r="D26" s="58">
        <v>252</v>
      </c>
      <c r="E26" s="58">
        <v>447144</v>
      </c>
      <c r="F26" s="209">
        <v>1.52</v>
      </c>
      <c r="G26" s="58">
        <v>251</v>
      </c>
      <c r="H26" s="58">
        <v>448681</v>
      </c>
      <c r="I26" s="209">
        <v>1.52</v>
      </c>
      <c r="J26" s="58">
        <v>249</v>
      </c>
      <c r="K26" s="58"/>
      <c r="L26" s="337"/>
      <c r="M26" s="58"/>
      <c r="N26" s="58"/>
      <c r="O26" s="337"/>
      <c r="P26" s="58"/>
      <c r="Q26" s="93"/>
      <c r="R26" s="93"/>
      <c r="S26" s="93"/>
      <c r="T26" s="93"/>
      <c r="U26" s="93"/>
      <c r="V26" s="93"/>
      <c r="W26" s="93"/>
    </row>
    <row r="27" spans="1:23" ht="18" customHeight="1" x14ac:dyDescent="0.35">
      <c r="A27" s="58" t="s">
        <v>45</v>
      </c>
      <c r="B27" s="58">
        <v>283894</v>
      </c>
      <c r="C27" s="209">
        <v>1.51</v>
      </c>
      <c r="D27" s="58">
        <v>200</v>
      </c>
      <c r="E27" s="58">
        <v>287079</v>
      </c>
      <c r="F27" s="209">
        <v>1.5</v>
      </c>
      <c r="G27" s="58">
        <v>199</v>
      </c>
      <c r="H27" s="58">
        <v>288585</v>
      </c>
      <c r="I27" s="209">
        <v>1.5</v>
      </c>
      <c r="J27" s="58">
        <v>198</v>
      </c>
      <c r="K27" s="58"/>
      <c r="L27" s="337"/>
      <c r="M27" s="58"/>
      <c r="N27" s="58"/>
      <c r="O27" s="337"/>
      <c r="P27" s="58"/>
      <c r="Q27" s="93"/>
      <c r="R27" s="93"/>
      <c r="S27" s="93"/>
      <c r="T27" s="93"/>
      <c r="U27" s="93"/>
      <c r="V27" s="93"/>
      <c r="W27" s="93"/>
    </row>
    <row r="28" spans="1:23" ht="18" customHeight="1" x14ac:dyDescent="0.35">
      <c r="A28" s="58" t="s">
        <v>46</v>
      </c>
      <c r="B28" s="58">
        <v>173864</v>
      </c>
      <c r="C28" s="209">
        <v>1.51</v>
      </c>
      <c r="D28" s="58">
        <v>153</v>
      </c>
      <c r="E28" s="58">
        <v>178135</v>
      </c>
      <c r="F28" s="209">
        <v>1.5</v>
      </c>
      <c r="G28" s="58">
        <v>152</v>
      </c>
      <c r="H28" s="58">
        <v>179436</v>
      </c>
      <c r="I28" s="209">
        <v>1.5</v>
      </c>
      <c r="J28" s="58">
        <v>150</v>
      </c>
      <c r="K28" s="58"/>
      <c r="L28" s="337"/>
      <c r="M28" s="58"/>
      <c r="N28" s="58"/>
      <c r="O28" s="337"/>
      <c r="P28" s="58"/>
      <c r="Q28" s="93"/>
      <c r="R28" s="93"/>
      <c r="S28" s="93"/>
      <c r="T28" s="93"/>
      <c r="U28" s="93"/>
      <c r="V28" s="93"/>
      <c r="W28" s="93"/>
    </row>
    <row r="29" spans="1:23" ht="18" customHeight="1" x14ac:dyDescent="0.35">
      <c r="A29" s="58" t="s">
        <v>47</v>
      </c>
      <c r="B29" s="58">
        <v>97620</v>
      </c>
      <c r="C29" s="209">
        <v>1.5</v>
      </c>
      <c r="D29" s="58">
        <v>107</v>
      </c>
      <c r="E29" s="58">
        <v>101067</v>
      </c>
      <c r="F29" s="209">
        <v>1.49</v>
      </c>
      <c r="G29" s="58">
        <v>106</v>
      </c>
      <c r="H29" s="58">
        <v>102357</v>
      </c>
      <c r="I29" s="209">
        <v>1.49</v>
      </c>
      <c r="J29" s="58">
        <v>105</v>
      </c>
      <c r="K29" s="58"/>
      <c r="L29" s="337"/>
      <c r="M29" s="58"/>
      <c r="N29" s="58"/>
      <c r="O29" s="337"/>
      <c r="P29" s="58"/>
      <c r="Q29" s="93"/>
      <c r="R29" s="93"/>
      <c r="S29" s="93"/>
      <c r="T29" s="93"/>
      <c r="U29" s="93"/>
      <c r="V29" s="93"/>
      <c r="W29" s="93"/>
    </row>
    <row r="30" spans="1:23" ht="18" customHeight="1" x14ac:dyDescent="0.35">
      <c r="A30" s="58" t="s">
        <v>48</v>
      </c>
      <c r="B30" s="58">
        <v>134594</v>
      </c>
      <c r="C30" s="209">
        <v>1.45</v>
      </c>
      <c r="D30" s="58">
        <v>78</v>
      </c>
      <c r="E30" s="58">
        <v>145679</v>
      </c>
      <c r="F30" s="209">
        <v>1.45</v>
      </c>
      <c r="G30" s="58">
        <v>77</v>
      </c>
      <c r="H30" s="58">
        <v>150496</v>
      </c>
      <c r="I30" s="209">
        <v>1.45</v>
      </c>
      <c r="J30" s="58">
        <v>76</v>
      </c>
      <c r="K30" s="58"/>
      <c r="L30" s="337"/>
      <c r="M30" s="58"/>
      <c r="N30" s="58"/>
      <c r="O30" s="337"/>
      <c r="P30" s="58"/>
      <c r="Q30" s="93"/>
      <c r="R30" s="93"/>
      <c r="S30" s="93"/>
      <c r="T30" s="93"/>
      <c r="U30" s="93"/>
      <c r="V30" s="93"/>
      <c r="W30" s="93"/>
    </row>
    <row r="31" spans="1:23" ht="18" customHeight="1" x14ac:dyDescent="0.35">
      <c r="A31" s="58" t="s">
        <v>32</v>
      </c>
      <c r="B31" s="58">
        <v>1363482</v>
      </c>
      <c r="C31" s="209">
        <v>1.44</v>
      </c>
      <c r="D31" s="58">
        <v>78</v>
      </c>
      <c r="E31" s="58">
        <v>1313571</v>
      </c>
      <c r="F31" s="209">
        <v>1.44</v>
      </c>
      <c r="G31" s="58">
        <v>78</v>
      </c>
      <c r="H31" s="58">
        <v>1283357</v>
      </c>
      <c r="I31" s="209">
        <v>1.44</v>
      </c>
      <c r="J31" s="58">
        <v>78</v>
      </c>
      <c r="K31" s="58"/>
      <c r="L31" s="337"/>
      <c r="M31" s="58"/>
      <c r="N31" s="58"/>
      <c r="O31" s="337"/>
      <c r="P31" s="58"/>
      <c r="Q31" s="93"/>
      <c r="R31" s="93"/>
      <c r="S31" s="93"/>
      <c r="T31" s="93"/>
      <c r="U31" s="93"/>
      <c r="V31" s="93"/>
      <c r="W31" s="93"/>
    </row>
    <row r="32" spans="1:23" ht="18" customHeight="1" thickBot="1" x14ac:dyDescent="0.4">
      <c r="A32" s="113" t="s">
        <v>54</v>
      </c>
      <c r="B32" s="113">
        <v>5518694</v>
      </c>
      <c r="C32" s="210">
        <v>1.57</v>
      </c>
      <c r="D32" s="113">
        <v>250</v>
      </c>
      <c r="E32" s="113">
        <v>5504362</v>
      </c>
      <c r="F32" s="210">
        <v>1.57</v>
      </c>
      <c r="G32" s="113">
        <v>250</v>
      </c>
      <c r="H32" s="113">
        <v>5474221</v>
      </c>
      <c r="I32" s="210">
        <v>1.57</v>
      </c>
      <c r="J32" s="113">
        <v>250</v>
      </c>
      <c r="K32" s="79"/>
      <c r="L32" s="338"/>
      <c r="M32" s="79"/>
      <c r="N32" s="79"/>
      <c r="O32" s="338"/>
      <c r="P32" s="79"/>
      <c r="Q32" s="93"/>
      <c r="R32" s="93"/>
      <c r="S32" s="93"/>
      <c r="T32" s="93"/>
      <c r="U32" s="93"/>
      <c r="V32" s="93"/>
      <c r="W32" s="93"/>
    </row>
    <row r="33" spans="1:16" ht="16" customHeight="1" thickTop="1" x14ac:dyDescent="0.35"/>
    <row r="34" spans="1:16" ht="43" customHeight="1" x14ac:dyDescent="0.35">
      <c r="A34" s="408" t="s">
        <v>113</v>
      </c>
      <c r="B34" s="408"/>
      <c r="C34" s="408"/>
      <c r="D34" s="408"/>
      <c r="E34" s="408"/>
      <c r="F34" s="408"/>
      <c r="G34" s="408"/>
      <c r="H34" s="408"/>
      <c r="I34" s="408"/>
      <c r="J34" s="408"/>
      <c r="K34" s="408"/>
      <c r="L34" s="408"/>
      <c r="M34" s="408"/>
      <c r="N34" s="408"/>
      <c r="O34" s="408"/>
      <c r="P34" s="408"/>
    </row>
    <row r="35" spans="1:16" ht="55.5" customHeight="1" x14ac:dyDescent="0.35">
      <c r="A35" s="409" t="str">
        <f>+INDICE!B10</f>
        <v xml:space="preserve"> Lettura dati 24 ottobre 2023</v>
      </c>
      <c r="B35" s="409"/>
      <c r="C35" s="2"/>
      <c r="D35" s="2"/>
      <c r="E35" s="2"/>
      <c r="F35" s="2"/>
      <c r="G35" s="2"/>
      <c r="H35" s="2"/>
      <c r="I35" s="2"/>
      <c r="J35" s="2"/>
    </row>
    <row r="36" spans="1:16" ht="7" customHeight="1" x14ac:dyDescent="0.35"/>
    <row r="37" spans="1:16" ht="7" customHeight="1" x14ac:dyDescent="0.35"/>
    <row r="38" spans="1:16" ht="7" customHeight="1" x14ac:dyDescent="0.35"/>
    <row r="39" spans="1:16" ht="7" customHeight="1" x14ac:dyDescent="0.35"/>
    <row r="40" spans="1:16" ht="7" customHeight="1" x14ac:dyDescent="0.35"/>
    <row r="41" spans="1:16" ht="7" customHeight="1" x14ac:dyDescent="0.35"/>
    <row r="42" spans="1:16" ht="7" customHeight="1" x14ac:dyDescent="0.35"/>
    <row r="43" spans="1:16" ht="7" customHeight="1" x14ac:dyDescent="0.35"/>
    <row r="44" spans="1:16" ht="7" customHeight="1" x14ac:dyDescent="0.35"/>
    <row r="45" spans="1:16" ht="7" customHeight="1" x14ac:dyDescent="0.35"/>
    <row r="46" spans="1:16" ht="7" customHeight="1" x14ac:dyDescent="0.35"/>
    <row r="47" spans="1:16" ht="7" customHeight="1" x14ac:dyDescent="0.35"/>
    <row r="48" spans="1:16" ht="7" customHeight="1" x14ac:dyDescent="0.35"/>
    <row r="49" ht="7" customHeight="1" x14ac:dyDescent="0.35"/>
    <row r="50" ht="7" customHeight="1" x14ac:dyDescent="0.35"/>
    <row r="51" ht="7" customHeight="1" x14ac:dyDescent="0.35"/>
    <row r="52" ht="7" customHeight="1" x14ac:dyDescent="0.35"/>
    <row r="53" ht="7" customHeight="1" x14ac:dyDescent="0.35"/>
    <row r="54" ht="7" customHeight="1" x14ac:dyDescent="0.35"/>
    <row r="55" ht="7" customHeight="1" x14ac:dyDescent="0.35"/>
    <row r="56" ht="7" customHeight="1" x14ac:dyDescent="0.35"/>
    <row r="57" ht="7" customHeight="1" x14ac:dyDescent="0.35"/>
    <row r="58" ht="7" customHeight="1" x14ac:dyDescent="0.35"/>
    <row r="59" ht="7" customHeight="1" x14ac:dyDescent="0.35"/>
    <row r="60" ht="7" customHeight="1" x14ac:dyDescent="0.35"/>
    <row r="61" ht="7" customHeight="1" x14ac:dyDescent="0.35"/>
    <row r="62" ht="7" customHeight="1" x14ac:dyDescent="0.35"/>
    <row r="63" ht="7" customHeight="1" x14ac:dyDescent="0.35"/>
    <row r="64" ht="7" customHeight="1" x14ac:dyDescent="0.35"/>
    <row r="65" ht="7" customHeight="1" x14ac:dyDescent="0.35"/>
    <row r="66" ht="7" customHeight="1" x14ac:dyDescent="0.35"/>
    <row r="67" ht="7" customHeight="1" x14ac:dyDescent="0.35"/>
    <row r="68" ht="7" customHeight="1" x14ac:dyDescent="0.35"/>
    <row r="69" ht="7" customHeight="1" x14ac:dyDescent="0.35"/>
    <row r="70" ht="7" customHeight="1" x14ac:dyDescent="0.35"/>
    <row r="71" ht="7" customHeight="1" x14ac:dyDescent="0.35"/>
    <row r="72" ht="7" customHeight="1" x14ac:dyDescent="0.35"/>
    <row r="73" ht="7" customHeight="1" x14ac:dyDescent="0.35"/>
    <row r="74" ht="7" customHeight="1" x14ac:dyDescent="0.35"/>
    <row r="75" ht="7" customHeight="1" x14ac:dyDescent="0.35"/>
    <row r="76" ht="7" customHeight="1" x14ac:dyDescent="0.35"/>
    <row r="77" ht="7" customHeight="1" x14ac:dyDescent="0.35"/>
  </sheetData>
  <mergeCells count="17">
    <mergeCell ref="B18:J18"/>
    <mergeCell ref="Q3:S3"/>
    <mergeCell ref="B2:S2"/>
    <mergeCell ref="N3:P3"/>
    <mergeCell ref="A3:A4"/>
    <mergeCell ref="B3:D3"/>
    <mergeCell ref="K3:M3"/>
    <mergeCell ref="H3:J3"/>
    <mergeCell ref="E3:G3"/>
    <mergeCell ref="N19:P19"/>
    <mergeCell ref="A34:P34"/>
    <mergeCell ref="A35:B35"/>
    <mergeCell ref="A19:A20"/>
    <mergeCell ref="B19:D19"/>
    <mergeCell ref="E19:G19"/>
    <mergeCell ref="H19:J19"/>
    <mergeCell ref="K19:M19"/>
  </mergeCells>
  <pageMargins left="0.25" right="0.25" top="0.75" bottom="0.75" header="0.3" footer="0.3"/>
  <pageSetup paperSize="9" scale="48" orientation="landscape" r:id="rId1"/>
  <headerFooter>
    <oddHeader>&amp;COSSERVATORIO ASSEGNO UNICO UNIVERSALE</oddHeader>
    <oddFooter>&amp;CINPS - COORDINAMENTO GENERALE STATISTICO ATTUARIALE</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6D5D18-5E7F-4BDE-84DA-D17896C9F803}">
  <sheetPr>
    <pageSetUpPr fitToPage="1"/>
  </sheetPr>
  <dimension ref="B1:U46"/>
  <sheetViews>
    <sheetView showGridLines="0" zoomScaleNormal="100" workbookViewId="0">
      <selection activeCell="A27" sqref="A27:K27"/>
    </sheetView>
  </sheetViews>
  <sheetFormatPr defaultColWidth="8.7265625" defaultRowHeight="14.5" x14ac:dyDescent="0.35"/>
  <cols>
    <col min="1" max="1" width="4.1796875" style="42" customWidth="1"/>
    <col min="2" max="2" width="13.1796875" style="42" customWidth="1"/>
    <col min="3" max="11" width="8.7265625" style="42"/>
    <col min="12" max="12" width="5" style="42" customWidth="1"/>
    <col min="13" max="13" width="7.26953125" style="42" customWidth="1"/>
    <col min="14" max="16384" width="8.7265625" style="42"/>
  </cols>
  <sheetData>
    <row r="1" spans="2:21" x14ac:dyDescent="0.35">
      <c r="B1" s="42" t="s">
        <v>85</v>
      </c>
    </row>
    <row r="4" spans="2:21" ht="25" x14ac:dyDescent="0.35">
      <c r="B4" s="355" t="s">
        <v>66</v>
      </c>
      <c r="C4" s="355"/>
      <c r="D4" s="355"/>
      <c r="E4" s="355"/>
      <c r="F4" s="355"/>
      <c r="G4" s="355"/>
      <c r="H4" s="355"/>
      <c r="I4" s="355"/>
      <c r="J4" s="355"/>
      <c r="K4" s="355"/>
    </row>
    <row r="7" spans="2:21" ht="15" x14ac:dyDescent="0.35">
      <c r="B7" s="356" t="s">
        <v>76</v>
      </c>
      <c r="C7" s="356"/>
      <c r="D7" s="356"/>
      <c r="E7" s="356"/>
      <c r="F7" s="356"/>
      <c r="G7" s="356"/>
      <c r="H7" s="356"/>
      <c r="I7" s="356"/>
      <c r="J7" s="356"/>
      <c r="K7" s="356"/>
    </row>
    <row r="9" spans="2:21" ht="15.5" x14ac:dyDescent="0.35">
      <c r="B9" s="94" t="s">
        <v>90</v>
      </c>
      <c r="C9" s="44"/>
      <c r="G9" s="107"/>
      <c r="M9" s="105"/>
      <c r="N9" s="105"/>
      <c r="O9" s="105"/>
      <c r="P9" s="105"/>
      <c r="Q9" s="105"/>
      <c r="R9" s="105"/>
      <c r="S9" s="105"/>
      <c r="T9" s="105"/>
      <c r="U9" s="106"/>
    </row>
    <row r="10" spans="2:21" ht="15.5" x14ac:dyDescent="0.35">
      <c r="B10" s="260" t="s">
        <v>234</v>
      </c>
      <c r="C10" s="261"/>
      <c r="D10" s="154"/>
      <c r="G10" s="107"/>
      <c r="I10" s="109"/>
      <c r="M10" s="105"/>
      <c r="N10" s="105"/>
      <c r="O10" s="105"/>
      <c r="P10" s="105"/>
      <c r="Q10" s="105"/>
      <c r="R10" s="105"/>
      <c r="S10" s="105"/>
      <c r="T10" s="105"/>
      <c r="U10" s="105"/>
    </row>
    <row r="11" spans="2:21" ht="27" customHeight="1" x14ac:dyDescent="0.35">
      <c r="B11" s="354" t="s">
        <v>188</v>
      </c>
      <c r="C11" s="354"/>
      <c r="D11" s="354"/>
      <c r="E11" s="354"/>
      <c r="F11" s="354"/>
      <c r="G11" s="354"/>
      <c r="H11" s="354"/>
      <c r="I11" s="354"/>
      <c r="J11" s="354"/>
      <c r="K11" s="354"/>
      <c r="L11" s="144"/>
      <c r="M11" s="144"/>
    </row>
    <row r="12" spans="2:21" ht="35.15" customHeight="1" x14ac:dyDescent="0.35">
      <c r="B12" s="354" t="s">
        <v>126</v>
      </c>
      <c r="C12" s="354"/>
      <c r="D12" s="354"/>
      <c r="E12" s="354"/>
      <c r="F12" s="354"/>
      <c r="G12" s="354"/>
      <c r="H12" s="354"/>
      <c r="I12" s="354"/>
      <c r="J12" s="354"/>
      <c r="K12" s="354"/>
      <c r="L12" s="144"/>
      <c r="M12" s="144"/>
    </row>
    <row r="13" spans="2:21" ht="19.5" customHeight="1" x14ac:dyDescent="0.35">
      <c r="B13" s="354" t="s">
        <v>164</v>
      </c>
      <c r="C13" s="354"/>
      <c r="D13" s="354"/>
      <c r="E13" s="354"/>
      <c r="F13" s="354"/>
      <c r="G13" s="354"/>
      <c r="H13" s="354"/>
      <c r="I13" s="354"/>
      <c r="J13" s="354"/>
      <c r="K13" s="354"/>
      <c r="L13" s="144"/>
      <c r="M13" s="144"/>
    </row>
    <row r="14" spans="2:21" ht="19.5" customHeight="1" x14ac:dyDescent="0.35">
      <c r="B14" s="144" t="s">
        <v>133</v>
      </c>
      <c r="C14" s="144"/>
      <c r="D14" s="144"/>
      <c r="E14" s="144"/>
      <c r="F14" s="144"/>
      <c r="G14" s="144"/>
      <c r="H14" s="144"/>
      <c r="I14" s="144"/>
      <c r="J14" s="144"/>
      <c r="K14" s="144"/>
      <c r="L14" s="144"/>
      <c r="M14" s="144"/>
    </row>
    <row r="15" spans="2:21" ht="19.5" customHeight="1" x14ac:dyDescent="0.35">
      <c r="B15" s="144" t="s">
        <v>185</v>
      </c>
      <c r="C15" s="144"/>
      <c r="D15" s="144"/>
      <c r="E15" s="144"/>
      <c r="F15" s="144"/>
      <c r="G15" s="144"/>
      <c r="H15" s="144"/>
      <c r="I15" s="144"/>
      <c r="J15" s="144"/>
      <c r="K15" s="144"/>
      <c r="L15" s="144"/>
      <c r="M15" s="144"/>
    </row>
    <row r="16" spans="2:21" ht="34.5" customHeight="1" x14ac:dyDescent="0.35">
      <c r="B16" s="354" t="s">
        <v>186</v>
      </c>
      <c r="C16" s="354"/>
      <c r="D16" s="354"/>
      <c r="E16" s="354"/>
      <c r="F16" s="354"/>
      <c r="G16" s="354"/>
      <c r="H16" s="354"/>
      <c r="I16" s="354"/>
      <c r="J16" s="354"/>
      <c r="K16" s="354"/>
      <c r="L16" s="354"/>
      <c r="M16" s="354"/>
    </row>
    <row r="17" spans="2:13" ht="34.5" customHeight="1" x14ac:dyDescent="0.35">
      <c r="B17" s="354" t="s">
        <v>134</v>
      </c>
      <c r="C17" s="354"/>
      <c r="D17" s="354"/>
      <c r="E17" s="354"/>
      <c r="F17" s="354"/>
      <c r="G17" s="354"/>
      <c r="H17" s="354"/>
      <c r="I17" s="354"/>
      <c r="J17" s="354"/>
      <c r="K17" s="354"/>
      <c r="L17" s="144"/>
      <c r="M17" s="144"/>
    </row>
    <row r="18" spans="2:13" ht="34.5" customHeight="1" x14ac:dyDescent="0.35">
      <c r="B18" s="354" t="s">
        <v>135</v>
      </c>
      <c r="C18" s="354"/>
      <c r="D18" s="354"/>
      <c r="E18" s="354"/>
      <c r="F18" s="354"/>
      <c r="G18" s="354"/>
      <c r="H18" s="354"/>
      <c r="I18" s="354"/>
      <c r="J18" s="354"/>
      <c r="K18" s="354"/>
      <c r="L18" s="144"/>
      <c r="M18" s="144"/>
    </row>
    <row r="19" spans="2:13" ht="22" customHeight="1" x14ac:dyDescent="0.35">
      <c r="B19" s="144" t="s">
        <v>136</v>
      </c>
      <c r="C19" s="144"/>
      <c r="D19" s="144"/>
      <c r="E19" s="144"/>
      <c r="F19" s="144"/>
      <c r="G19" s="144"/>
      <c r="H19" s="144"/>
      <c r="I19" s="144"/>
      <c r="J19" s="144"/>
      <c r="K19" s="144"/>
      <c r="L19" s="144"/>
      <c r="M19" s="144"/>
    </row>
    <row r="20" spans="2:13" ht="22" customHeight="1" x14ac:dyDescent="0.35">
      <c r="B20" s="144" t="s">
        <v>137</v>
      </c>
      <c r="C20" s="144"/>
      <c r="D20" s="144"/>
      <c r="E20" s="144"/>
      <c r="F20" s="144"/>
      <c r="G20" s="144"/>
      <c r="H20" s="144"/>
      <c r="I20" s="144"/>
      <c r="J20" s="144"/>
      <c r="K20" s="144"/>
      <c r="L20" s="144"/>
      <c r="M20" s="144"/>
    </row>
    <row r="21" spans="2:13" ht="22" customHeight="1" x14ac:dyDescent="0.35">
      <c r="B21" s="144" t="s">
        <v>138</v>
      </c>
      <c r="C21" s="144"/>
      <c r="D21" s="144"/>
      <c r="E21" s="144"/>
      <c r="F21" s="144"/>
      <c r="G21" s="144"/>
      <c r="H21" s="144"/>
      <c r="I21" s="144"/>
      <c r="J21" s="144"/>
      <c r="K21" s="144"/>
      <c r="L21" s="144"/>
      <c r="M21" s="144"/>
    </row>
    <row r="22" spans="2:13" ht="27" customHeight="1" x14ac:dyDescent="0.35">
      <c r="B22" s="144" t="s">
        <v>139</v>
      </c>
      <c r="C22" s="144"/>
      <c r="D22" s="144"/>
      <c r="E22" s="144"/>
      <c r="F22" s="144"/>
      <c r="G22" s="144"/>
      <c r="H22" s="144"/>
      <c r="I22" s="144"/>
      <c r="J22" s="144"/>
      <c r="K22" s="144"/>
      <c r="L22" s="144"/>
      <c r="M22" s="144"/>
    </row>
    <row r="23" spans="2:13" ht="28.5" customHeight="1" x14ac:dyDescent="0.35">
      <c r="B23" s="354" t="s">
        <v>140</v>
      </c>
      <c r="C23" s="354"/>
      <c r="D23" s="354"/>
      <c r="E23" s="354"/>
      <c r="F23" s="354"/>
      <c r="G23" s="354"/>
      <c r="H23" s="354"/>
      <c r="I23" s="354"/>
      <c r="J23" s="354"/>
      <c r="K23" s="354"/>
      <c r="L23" s="354"/>
      <c r="M23" s="354"/>
    </row>
    <row r="24" spans="2:13" ht="28.5" customHeight="1" x14ac:dyDescent="0.35">
      <c r="B24" s="354" t="s">
        <v>141</v>
      </c>
      <c r="C24" s="354"/>
      <c r="D24" s="354"/>
      <c r="E24" s="354"/>
      <c r="F24" s="354"/>
      <c r="G24" s="354"/>
      <c r="H24" s="354"/>
      <c r="I24" s="354"/>
      <c r="J24" s="354"/>
      <c r="K24" s="354"/>
      <c r="L24" s="354"/>
      <c r="M24" s="354"/>
    </row>
    <row r="25" spans="2:13" s="144" customFormat="1" ht="42.65" customHeight="1" x14ac:dyDescent="0.35">
      <c r="B25" s="354" t="s">
        <v>142</v>
      </c>
      <c r="C25" s="354"/>
      <c r="D25" s="354"/>
      <c r="E25" s="354"/>
      <c r="F25" s="354"/>
      <c r="G25" s="354"/>
      <c r="H25" s="354"/>
      <c r="I25" s="354"/>
      <c r="J25" s="354"/>
      <c r="K25" s="354"/>
    </row>
    <row r="26" spans="2:13" s="144" customFormat="1" ht="42.65" customHeight="1" x14ac:dyDescent="0.35">
      <c r="B26" s="354" t="s">
        <v>143</v>
      </c>
      <c r="C26" s="354"/>
      <c r="D26" s="354"/>
      <c r="E26" s="354"/>
      <c r="F26" s="354"/>
      <c r="G26" s="354"/>
      <c r="H26" s="354"/>
      <c r="I26" s="354"/>
      <c r="J26" s="354"/>
      <c r="K26" s="354"/>
    </row>
    <row r="27" spans="2:13" ht="27" customHeight="1" x14ac:dyDescent="0.35">
      <c r="B27" s="354" t="s">
        <v>208</v>
      </c>
      <c r="C27" s="354"/>
      <c r="D27" s="354"/>
      <c r="E27" s="354"/>
      <c r="F27" s="354"/>
      <c r="G27" s="354"/>
      <c r="H27" s="354"/>
      <c r="I27" s="354"/>
      <c r="J27" s="354"/>
      <c r="K27" s="354"/>
      <c r="L27" s="144"/>
      <c r="M27" s="144"/>
    </row>
    <row r="28" spans="2:13" ht="5.5" customHeight="1" x14ac:dyDescent="0.35">
      <c r="B28" s="144"/>
      <c r="C28" s="144"/>
      <c r="D28" s="144"/>
      <c r="E28" s="144"/>
      <c r="F28" s="144"/>
      <c r="G28" s="144"/>
      <c r="H28" s="144"/>
      <c r="I28" s="144"/>
      <c r="J28" s="144"/>
      <c r="K28" s="144"/>
      <c r="L28" s="144"/>
      <c r="M28" s="144"/>
    </row>
    <row r="29" spans="2:13" ht="25.5" customHeight="1" x14ac:dyDescent="0.35">
      <c r="B29" s="94" t="s">
        <v>112</v>
      </c>
      <c r="C29" s="144"/>
      <c r="D29" s="144"/>
      <c r="E29" s="144"/>
      <c r="F29" s="144"/>
      <c r="G29" s="144"/>
      <c r="H29" s="144"/>
      <c r="I29" s="144"/>
      <c r="J29" s="144"/>
      <c r="K29" s="144"/>
      <c r="L29" s="144"/>
      <c r="M29" s="144"/>
    </row>
    <row r="30" spans="2:13" ht="15.65" customHeight="1" x14ac:dyDescent="0.35">
      <c r="B30" s="218" t="s">
        <v>240</v>
      </c>
      <c r="C30" s="309"/>
      <c r="D30" s="309"/>
      <c r="E30" s="309"/>
      <c r="F30" s="144"/>
      <c r="G30" s="144"/>
      <c r="H30" s="144"/>
      <c r="I30" s="108"/>
      <c r="J30" s="144"/>
      <c r="K30" s="144"/>
      <c r="L30" s="144"/>
      <c r="M30" s="144"/>
    </row>
    <row r="31" spans="2:13" ht="28.5" customHeight="1" x14ac:dyDescent="0.35">
      <c r="B31" s="144" t="s">
        <v>183</v>
      </c>
      <c r="C31" s="144"/>
      <c r="D31" s="144"/>
      <c r="E31" s="144"/>
      <c r="F31" s="144"/>
      <c r="G31" s="144"/>
      <c r="H31" s="144"/>
      <c r="I31" s="144"/>
      <c r="J31" s="144"/>
      <c r="K31" s="144"/>
      <c r="L31" s="144"/>
      <c r="M31" s="144"/>
    </row>
    <row r="32" spans="2:13" ht="42" customHeight="1" x14ac:dyDescent="0.35">
      <c r="B32" s="354" t="s">
        <v>146</v>
      </c>
      <c r="C32" s="354"/>
      <c r="D32" s="354"/>
      <c r="E32" s="354"/>
      <c r="F32" s="354"/>
      <c r="G32" s="354"/>
      <c r="H32" s="354"/>
      <c r="I32" s="354"/>
      <c r="J32" s="354"/>
      <c r="K32" s="354"/>
      <c r="L32" s="144"/>
      <c r="M32" s="144"/>
    </row>
    <row r="33" spans="2:13" ht="42" customHeight="1" x14ac:dyDescent="0.35">
      <c r="B33" s="354" t="s">
        <v>144</v>
      </c>
      <c r="C33" s="354"/>
      <c r="D33" s="354"/>
      <c r="E33" s="354"/>
      <c r="F33" s="354"/>
      <c r="G33" s="354"/>
      <c r="H33" s="354"/>
      <c r="I33" s="354"/>
      <c r="J33" s="354"/>
      <c r="K33" s="354"/>
      <c r="L33" s="144"/>
      <c r="M33" s="144"/>
    </row>
    <row r="34" spans="2:13" ht="37" customHeight="1" x14ac:dyDescent="0.35">
      <c r="B34" s="354" t="s">
        <v>209</v>
      </c>
      <c r="C34" s="354"/>
      <c r="D34" s="354"/>
      <c r="E34" s="354"/>
      <c r="F34" s="354"/>
      <c r="G34" s="354"/>
      <c r="H34" s="354"/>
      <c r="I34" s="354"/>
      <c r="J34" s="354"/>
      <c r="K34" s="354"/>
      <c r="L34" s="144"/>
      <c r="M34" s="144"/>
    </row>
    <row r="35" spans="2:13" s="155" customFormat="1" ht="31" customHeight="1" x14ac:dyDescent="0.35">
      <c r="B35" s="94" t="s">
        <v>189</v>
      </c>
      <c r="C35" s="144"/>
      <c r="D35" s="144"/>
      <c r="E35" s="144"/>
      <c r="F35" s="144"/>
      <c r="G35" s="144"/>
      <c r="H35" s="144"/>
      <c r="I35" s="144"/>
      <c r="J35" s="144"/>
      <c r="K35" s="144"/>
      <c r="L35" s="144"/>
      <c r="M35" s="144"/>
    </row>
    <row r="36" spans="2:13" ht="29.5" customHeight="1" x14ac:dyDescent="0.35">
      <c r="B36" s="144" t="s">
        <v>192</v>
      </c>
      <c r="C36" s="144"/>
      <c r="D36" s="144"/>
      <c r="E36" s="144"/>
      <c r="F36" s="144"/>
      <c r="G36" s="144"/>
      <c r="H36" s="144"/>
      <c r="I36" s="144"/>
      <c r="J36" s="144"/>
      <c r="K36" s="144"/>
      <c r="L36" s="144"/>
      <c r="M36" s="144"/>
    </row>
    <row r="37" spans="2:13" ht="26.5" customHeight="1" x14ac:dyDescent="0.35">
      <c r="B37" s="354" t="s">
        <v>206</v>
      </c>
      <c r="C37" s="354"/>
      <c r="D37" s="354"/>
      <c r="E37" s="354"/>
      <c r="F37" s="354"/>
      <c r="G37" s="354"/>
      <c r="H37" s="354"/>
      <c r="I37" s="354"/>
      <c r="J37" s="354"/>
      <c r="K37" s="354"/>
      <c r="L37" s="144"/>
      <c r="M37" s="144"/>
    </row>
    <row r="38" spans="2:13" ht="26.15" customHeight="1" x14ac:dyDescent="0.35">
      <c r="B38" s="292" t="s">
        <v>75</v>
      </c>
      <c r="C38" s="144"/>
      <c r="D38" s="144"/>
      <c r="E38" s="144"/>
      <c r="F38" s="144"/>
      <c r="G38" s="144"/>
      <c r="H38" s="144"/>
      <c r="I38" s="144"/>
      <c r="J38" s="144"/>
      <c r="K38" s="144"/>
      <c r="L38" s="144"/>
      <c r="M38" s="144"/>
    </row>
    <row r="42" spans="2:13" x14ac:dyDescent="0.35">
      <c r="B42" s="84"/>
    </row>
    <row r="46" spans="2:13" ht="15.5" x14ac:dyDescent="0.35">
      <c r="B46" s="353"/>
      <c r="C46" s="353"/>
      <c r="D46" s="353"/>
      <c r="E46" s="353"/>
      <c r="F46" s="353"/>
      <c r="G46" s="353"/>
      <c r="H46" s="353"/>
      <c r="I46" s="353"/>
      <c r="J46" s="353"/>
      <c r="K46" s="353"/>
    </row>
  </sheetData>
  <mergeCells count="18">
    <mergeCell ref="B4:K4"/>
    <mergeCell ref="B7:K7"/>
    <mergeCell ref="B17:K17"/>
    <mergeCell ref="B46:K46"/>
    <mergeCell ref="B12:K12"/>
    <mergeCell ref="B13:K13"/>
    <mergeCell ref="B11:K11"/>
    <mergeCell ref="B25:K25"/>
    <mergeCell ref="B27:K27"/>
    <mergeCell ref="B32:K32"/>
    <mergeCell ref="B18:K18"/>
    <mergeCell ref="B26:K26"/>
    <mergeCell ref="B33:K33"/>
    <mergeCell ref="B37:K37"/>
    <mergeCell ref="B16:M16"/>
    <mergeCell ref="B23:M23"/>
    <mergeCell ref="B24:M24"/>
    <mergeCell ref="B34:K34"/>
  </mergeCells>
  <pageMargins left="0.70866141732283472" right="0.70866141732283472" top="0.94488188976377963" bottom="0.74803149606299213" header="0.31496062992125984" footer="0.31496062992125984"/>
  <pageSetup paperSize="9" scale="75" orientation="portrait" r:id="rId1"/>
  <headerFooter>
    <oddHeader>&amp;COSSERVATORIO ASSEGNO UNICO UNIVERSALE</oddHeader>
    <oddFooter>&amp;CINPS - COORDINAMENTO GENERALE STATISTICO ATTUARIALE</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F68B2E-B668-4842-A256-D98AA1AE161F}">
  <sheetPr>
    <pageSetUpPr fitToPage="1"/>
  </sheetPr>
  <dimension ref="A1:L53"/>
  <sheetViews>
    <sheetView showGridLines="0" view="pageBreakPreview" topLeftCell="A16" zoomScale="48" zoomScaleNormal="93" zoomScaleSheetLayoutView="48" workbookViewId="0">
      <selection activeCell="A27" sqref="A27:K27"/>
    </sheetView>
  </sheetViews>
  <sheetFormatPr defaultColWidth="13.26953125" defaultRowHeight="15" x14ac:dyDescent="0.35"/>
  <cols>
    <col min="1" max="1" width="38.453125" style="57" customWidth="1"/>
    <col min="2" max="2" width="16.90625" style="57" customWidth="1"/>
    <col min="3" max="3" width="18.26953125" style="57" bestFit="1" customWidth="1"/>
    <col min="4" max="4" width="18.1796875" style="256" customWidth="1"/>
    <col min="5" max="6" width="13.453125" style="57" customWidth="1"/>
    <col min="7" max="8" width="18" style="57" bestFit="1" customWidth="1"/>
    <col min="9" max="9" width="18.81640625" style="57" customWidth="1"/>
    <col min="10" max="11" width="13.453125" style="57" bestFit="1" customWidth="1"/>
    <col min="12" max="16384" width="13.26953125" style="57"/>
  </cols>
  <sheetData>
    <row r="1" spans="1:11" ht="57" customHeight="1" thickBot="1" x14ac:dyDescent="0.4">
      <c r="A1" s="75" t="s">
        <v>187</v>
      </c>
      <c r="B1" s="18"/>
      <c r="C1" s="18"/>
      <c r="D1" s="253"/>
      <c r="E1" s="254"/>
      <c r="F1" s="254"/>
      <c r="G1" s="206"/>
    </row>
    <row r="2" spans="1:11" ht="63.65" customHeight="1" thickTop="1" x14ac:dyDescent="0.35">
      <c r="A2" s="412" t="s">
        <v>80</v>
      </c>
      <c r="B2" s="358" t="s">
        <v>166</v>
      </c>
      <c r="C2" s="358"/>
      <c r="D2" s="358"/>
      <c r="E2" s="358"/>
      <c r="F2" s="414"/>
      <c r="G2" s="358" t="s">
        <v>235</v>
      </c>
      <c r="H2" s="358"/>
      <c r="I2" s="358"/>
      <c r="J2" s="358"/>
      <c r="K2" s="358"/>
    </row>
    <row r="3" spans="1:11" ht="78" customHeight="1" thickBot="1" x14ac:dyDescent="0.4">
      <c r="A3" s="413"/>
      <c r="B3" s="124" t="s">
        <v>102</v>
      </c>
      <c r="C3" s="124" t="s">
        <v>95</v>
      </c>
      <c r="D3" s="124" t="s">
        <v>98</v>
      </c>
      <c r="E3" s="124" t="s">
        <v>99</v>
      </c>
      <c r="F3" s="255" t="s">
        <v>84</v>
      </c>
      <c r="G3" s="124" t="s">
        <v>102</v>
      </c>
      <c r="H3" s="124" t="s">
        <v>95</v>
      </c>
      <c r="I3" s="124" t="s">
        <v>98</v>
      </c>
      <c r="J3" s="124" t="s">
        <v>99</v>
      </c>
      <c r="K3" s="124" t="s">
        <v>84</v>
      </c>
    </row>
    <row r="4" spans="1:11" s="277" customFormat="1" ht="21.65" customHeight="1" thickTop="1" x14ac:dyDescent="0.3">
      <c r="A4" s="321" t="s">
        <v>4</v>
      </c>
      <c r="B4" s="275">
        <v>386863</v>
      </c>
      <c r="C4" s="275">
        <v>617814</v>
      </c>
      <c r="D4" s="275">
        <v>221</v>
      </c>
      <c r="E4" s="275">
        <v>139</v>
      </c>
      <c r="F4" s="322">
        <v>9.4</v>
      </c>
      <c r="G4" s="275">
        <v>399473</v>
      </c>
      <c r="H4" s="275">
        <v>633200</v>
      </c>
      <c r="I4" s="275">
        <v>242</v>
      </c>
      <c r="J4" s="275">
        <v>153</v>
      </c>
      <c r="K4" s="276">
        <v>8.6</v>
      </c>
    </row>
    <row r="5" spans="1:11" ht="21.65" customHeight="1" x14ac:dyDescent="0.35">
      <c r="A5" s="79" t="s">
        <v>5</v>
      </c>
      <c r="B5" s="58">
        <v>11550</v>
      </c>
      <c r="C5" s="58">
        <v>18952</v>
      </c>
      <c r="D5" s="58">
        <v>221</v>
      </c>
      <c r="E5" s="58">
        <v>135</v>
      </c>
      <c r="F5" s="250">
        <v>9.4</v>
      </c>
      <c r="G5" s="58">
        <v>11922</v>
      </c>
      <c r="H5" s="58">
        <v>19370</v>
      </c>
      <c r="I5" s="58">
        <v>241</v>
      </c>
      <c r="J5" s="58">
        <v>148</v>
      </c>
      <c r="K5" s="96">
        <v>8.6</v>
      </c>
    </row>
    <row r="6" spans="1:11" ht="21.75" customHeight="1" x14ac:dyDescent="0.35">
      <c r="A6" s="79" t="s">
        <v>6</v>
      </c>
      <c r="B6" s="58">
        <v>973352</v>
      </c>
      <c r="C6" s="58">
        <v>1588086</v>
      </c>
      <c r="D6" s="58">
        <v>226</v>
      </c>
      <c r="E6" s="58">
        <v>139</v>
      </c>
      <c r="F6" s="250">
        <v>9.4</v>
      </c>
      <c r="G6" s="58">
        <v>1006245</v>
      </c>
      <c r="H6" s="58">
        <v>1627858</v>
      </c>
      <c r="I6" s="58">
        <v>247</v>
      </c>
      <c r="J6" s="58">
        <v>153</v>
      </c>
      <c r="K6" s="96">
        <v>8.6</v>
      </c>
    </row>
    <row r="7" spans="1:11" ht="21.75" customHeight="1" x14ac:dyDescent="0.35">
      <c r="A7" s="79" t="s">
        <v>71</v>
      </c>
      <c r="B7" s="58">
        <v>55369</v>
      </c>
      <c r="C7" s="58">
        <v>94808</v>
      </c>
      <c r="D7" s="58">
        <v>245</v>
      </c>
      <c r="E7" s="58">
        <v>144</v>
      </c>
      <c r="F7" s="250">
        <v>9.5</v>
      </c>
      <c r="G7" s="58">
        <v>56690</v>
      </c>
      <c r="H7" s="58">
        <v>96526</v>
      </c>
      <c r="I7" s="58">
        <v>266</v>
      </c>
      <c r="J7" s="58">
        <v>157</v>
      </c>
      <c r="K7" s="96">
        <v>8.6</v>
      </c>
    </row>
    <row r="8" spans="1:11" ht="21.75" customHeight="1" x14ac:dyDescent="0.35">
      <c r="A8" s="79" t="s">
        <v>72</v>
      </c>
      <c r="B8" s="58">
        <v>55121</v>
      </c>
      <c r="C8" s="58">
        <v>99206</v>
      </c>
      <c r="D8" s="58">
        <v>241</v>
      </c>
      <c r="E8" s="58">
        <v>134</v>
      </c>
      <c r="F8" s="250">
        <v>9.5</v>
      </c>
      <c r="G8" s="58">
        <v>57258</v>
      </c>
      <c r="H8" s="58">
        <v>102201</v>
      </c>
      <c r="I8" s="58">
        <v>264</v>
      </c>
      <c r="J8" s="58">
        <v>149</v>
      </c>
      <c r="K8" s="96">
        <v>8.6999999999999993</v>
      </c>
    </row>
    <row r="9" spans="1:11" ht="21.75" customHeight="1" x14ac:dyDescent="0.35">
      <c r="A9" s="79" t="s">
        <v>7</v>
      </c>
      <c r="B9" s="58">
        <v>469017</v>
      </c>
      <c r="C9" s="58">
        <v>761466</v>
      </c>
      <c r="D9" s="58">
        <v>228</v>
      </c>
      <c r="E9" s="58">
        <v>141</v>
      </c>
      <c r="F9" s="250">
        <v>9.5</v>
      </c>
      <c r="G9" s="58">
        <v>484871</v>
      </c>
      <c r="H9" s="58">
        <v>781347</v>
      </c>
      <c r="I9" s="58">
        <v>249</v>
      </c>
      <c r="J9" s="58">
        <v>155</v>
      </c>
      <c r="K9" s="96">
        <v>8.6</v>
      </c>
    </row>
    <row r="10" spans="1:11" ht="21.75" customHeight="1" x14ac:dyDescent="0.35">
      <c r="A10" s="79" t="s">
        <v>63</v>
      </c>
      <c r="B10" s="58">
        <v>109507</v>
      </c>
      <c r="C10" s="58">
        <v>174332</v>
      </c>
      <c r="D10" s="58">
        <v>230</v>
      </c>
      <c r="E10" s="58">
        <v>145</v>
      </c>
      <c r="F10" s="250">
        <v>9.5</v>
      </c>
      <c r="G10" s="58">
        <v>112876</v>
      </c>
      <c r="H10" s="58">
        <v>178611</v>
      </c>
      <c r="I10" s="58">
        <v>251</v>
      </c>
      <c r="J10" s="58">
        <v>159</v>
      </c>
      <c r="K10" s="96">
        <v>8.6</v>
      </c>
    </row>
    <row r="11" spans="1:11" ht="21.75" customHeight="1" x14ac:dyDescent="0.35">
      <c r="A11" s="79" t="s">
        <v>8</v>
      </c>
      <c r="B11" s="58">
        <v>126837</v>
      </c>
      <c r="C11" s="58">
        <v>195236</v>
      </c>
      <c r="D11" s="58">
        <v>211</v>
      </c>
      <c r="E11" s="58">
        <v>138</v>
      </c>
      <c r="F11" s="250">
        <v>9.3000000000000007</v>
      </c>
      <c r="G11" s="58">
        <v>132185</v>
      </c>
      <c r="H11" s="58">
        <v>202215</v>
      </c>
      <c r="I11" s="58">
        <v>231</v>
      </c>
      <c r="J11" s="58">
        <v>151</v>
      </c>
      <c r="K11" s="96">
        <v>8.5</v>
      </c>
    </row>
    <row r="12" spans="1:11" ht="21.75" customHeight="1" x14ac:dyDescent="0.35">
      <c r="A12" s="79" t="s">
        <v>9</v>
      </c>
      <c r="B12" s="58">
        <v>434554</v>
      </c>
      <c r="C12" s="58">
        <v>693294</v>
      </c>
      <c r="D12" s="58">
        <v>224</v>
      </c>
      <c r="E12" s="58">
        <v>141</v>
      </c>
      <c r="F12" s="250">
        <v>9.4</v>
      </c>
      <c r="G12" s="58">
        <v>448626</v>
      </c>
      <c r="H12" s="58">
        <v>711020</v>
      </c>
      <c r="I12" s="58">
        <v>245</v>
      </c>
      <c r="J12" s="58">
        <v>155</v>
      </c>
      <c r="K12" s="96">
        <v>8.6</v>
      </c>
    </row>
    <row r="13" spans="1:11" ht="21.75" customHeight="1" x14ac:dyDescent="0.35">
      <c r="A13" s="79" t="s">
        <v>10</v>
      </c>
      <c r="B13" s="58">
        <v>343605</v>
      </c>
      <c r="C13" s="58">
        <v>529261</v>
      </c>
      <c r="D13" s="58">
        <v>215</v>
      </c>
      <c r="E13" s="58">
        <v>140</v>
      </c>
      <c r="F13" s="250">
        <v>9.4</v>
      </c>
      <c r="G13" s="58">
        <v>354627</v>
      </c>
      <c r="H13" s="58">
        <v>542501</v>
      </c>
      <c r="I13" s="58">
        <v>234</v>
      </c>
      <c r="J13" s="58">
        <v>153</v>
      </c>
      <c r="K13" s="96">
        <v>8.6</v>
      </c>
    </row>
    <row r="14" spans="1:11" ht="21.75" customHeight="1" x14ac:dyDescent="0.35">
      <c r="A14" s="79" t="s">
        <v>11</v>
      </c>
      <c r="B14" s="58">
        <v>83436</v>
      </c>
      <c r="C14" s="58">
        <v>130273</v>
      </c>
      <c r="D14" s="58">
        <v>231</v>
      </c>
      <c r="E14" s="58">
        <v>148</v>
      </c>
      <c r="F14" s="250">
        <v>9.4</v>
      </c>
      <c r="G14" s="58">
        <v>85556</v>
      </c>
      <c r="H14" s="58">
        <v>132613</v>
      </c>
      <c r="I14" s="58">
        <v>251</v>
      </c>
      <c r="J14" s="58">
        <v>162</v>
      </c>
      <c r="K14" s="96">
        <v>8.6</v>
      </c>
    </row>
    <row r="15" spans="1:11" ht="21.75" customHeight="1" x14ac:dyDescent="0.35">
      <c r="A15" s="79" t="s">
        <v>12</v>
      </c>
      <c r="B15" s="58">
        <v>146389</v>
      </c>
      <c r="C15" s="58">
        <v>231819</v>
      </c>
      <c r="D15" s="58">
        <v>230</v>
      </c>
      <c r="E15" s="58">
        <v>146</v>
      </c>
      <c r="F15" s="250">
        <v>9.4</v>
      </c>
      <c r="G15" s="58">
        <v>150454</v>
      </c>
      <c r="H15" s="58">
        <v>236647</v>
      </c>
      <c r="I15" s="58">
        <v>249</v>
      </c>
      <c r="J15" s="58">
        <v>159</v>
      </c>
      <c r="K15" s="96">
        <v>8.6</v>
      </c>
    </row>
    <row r="16" spans="1:11" ht="21.75" customHeight="1" x14ac:dyDescent="0.35">
      <c r="A16" s="79" t="s">
        <v>13</v>
      </c>
      <c r="B16" s="58">
        <v>558952</v>
      </c>
      <c r="C16" s="58">
        <v>873570</v>
      </c>
      <c r="D16" s="58">
        <v>222</v>
      </c>
      <c r="E16" s="58">
        <v>143</v>
      </c>
      <c r="F16" s="250">
        <v>9.3000000000000007</v>
      </c>
      <c r="G16" s="58">
        <v>576063</v>
      </c>
      <c r="H16" s="58">
        <v>892716</v>
      </c>
      <c r="I16" s="58">
        <v>242</v>
      </c>
      <c r="J16" s="58">
        <v>156</v>
      </c>
      <c r="K16" s="96">
        <v>8.6</v>
      </c>
    </row>
    <row r="17" spans="1:12" ht="21.75" customHeight="1" x14ac:dyDescent="0.35">
      <c r="A17" s="79" t="s">
        <v>14</v>
      </c>
      <c r="B17" s="58">
        <v>122977</v>
      </c>
      <c r="C17" s="58">
        <v>197033</v>
      </c>
      <c r="D17" s="58">
        <v>239</v>
      </c>
      <c r="E17" s="58">
        <v>150</v>
      </c>
      <c r="F17" s="250">
        <v>9.3000000000000007</v>
      </c>
      <c r="G17" s="58">
        <v>125958</v>
      </c>
      <c r="H17" s="58">
        <v>200044</v>
      </c>
      <c r="I17" s="58">
        <v>259</v>
      </c>
      <c r="J17" s="58">
        <v>164</v>
      </c>
      <c r="K17" s="96">
        <v>8.6</v>
      </c>
    </row>
    <row r="18" spans="1:12" ht="21.75" customHeight="1" x14ac:dyDescent="0.35">
      <c r="A18" s="79" t="s">
        <v>15</v>
      </c>
      <c r="B18" s="58">
        <v>26287</v>
      </c>
      <c r="C18" s="58">
        <v>42233</v>
      </c>
      <c r="D18" s="58">
        <v>239</v>
      </c>
      <c r="E18" s="58">
        <v>150</v>
      </c>
      <c r="F18" s="250">
        <v>9.3000000000000007</v>
      </c>
      <c r="G18" s="58">
        <v>26846</v>
      </c>
      <c r="H18" s="58">
        <v>42677</v>
      </c>
      <c r="I18" s="58">
        <v>260</v>
      </c>
      <c r="J18" s="58">
        <v>164</v>
      </c>
      <c r="K18" s="96">
        <v>8.6</v>
      </c>
    </row>
    <row r="19" spans="1:12" ht="21.75" customHeight="1" x14ac:dyDescent="0.35">
      <c r="A19" s="79" t="s">
        <v>16</v>
      </c>
      <c r="B19" s="58">
        <v>574015</v>
      </c>
      <c r="C19" s="58">
        <v>949956</v>
      </c>
      <c r="D19" s="58">
        <v>258</v>
      </c>
      <c r="E19" s="58">
        <v>157</v>
      </c>
      <c r="F19" s="250">
        <v>8.8000000000000007</v>
      </c>
      <c r="G19" s="58">
        <v>580053</v>
      </c>
      <c r="H19" s="58">
        <v>947189</v>
      </c>
      <c r="I19" s="58">
        <v>280</v>
      </c>
      <c r="J19" s="58">
        <v>172</v>
      </c>
      <c r="K19" s="96">
        <v>8.3000000000000007</v>
      </c>
    </row>
    <row r="20" spans="1:12" ht="21.75" customHeight="1" x14ac:dyDescent="0.35">
      <c r="A20" s="79" t="s">
        <v>17</v>
      </c>
      <c r="B20" s="58">
        <v>400089</v>
      </c>
      <c r="C20" s="58">
        <v>640501</v>
      </c>
      <c r="D20" s="58">
        <v>249</v>
      </c>
      <c r="E20" s="58">
        <v>156</v>
      </c>
      <c r="F20" s="250">
        <v>9.1999999999999993</v>
      </c>
      <c r="G20" s="58">
        <v>405324</v>
      </c>
      <c r="H20" s="58">
        <v>642398</v>
      </c>
      <c r="I20" s="58">
        <v>270</v>
      </c>
      <c r="J20" s="58">
        <v>171</v>
      </c>
      <c r="K20" s="96">
        <v>8.5</v>
      </c>
    </row>
    <row r="21" spans="1:12" ht="21.75" customHeight="1" x14ac:dyDescent="0.35">
      <c r="A21" s="79" t="s">
        <v>18</v>
      </c>
      <c r="B21" s="58">
        <v>52081</v>
      </c>
      <c r="C21" s="58">
        <v>84979</v>
      </c>
      <c r="D21" s="58">
        <v>254</v>
      </c>
      <c r="E21" s="58">
        <v>156</v>
      </c>
      <c r="F21" s="250">
        <v>9.3000000000000007</v>
      </c>
      <c r="G21" s="58">
        <v>52632</v>
      </c>
      <c r="H21" s="58">
        <v>85052</v>
      </c>
      <c r="I21" s="58">
        <v>274</v>
      </c>
      <c r="J21" s="58">
        <v>170</v>
      </c>
      <c r="K21" s="96">
        <v>8.6</v>
      </c>
    </row>
    <row r="22" spans="1:12" ht="21.75" customHeight="1" x14ac:dyDescent="0.35">
      <c r="A22" s="79" t="s">
        <v>19</v>
      </c>
      <c r="B22" s="58">
        <v>182066</v>
      </c>
      <c r="C22" s="58">
        <v>302776</v>
      </c>
      <c r="D22" s="58">
        <v>277</v>
      </c>
      <c r="E22" s="58">
        <v>168</v>
      </c>
      <c r="F22" s="250">
        <v>8.9</v>
      </c>
      <c r="G22" s="58">
        <v>182927</v>
      </c>
      <c r="H22" s="58">
        <v>300856</v>
      </c>
      <c r="I22" s="58">
        <v>300</v>
      </c>
      <c r="J22" s="58">
        <v>183</v>
      </c>
      <c r="K22" s="96">
        <v>8.4</v>
      </c>
    </row>
    <row r="23" spans="1:12" ht="21.75" customHeight="1" x14ac:dyDescent="0.35">
      <c r="A23" s="79" t="s">
        <v>20</v>
      </c>
      <c r="B23" s="58">
        <v>485315</v>
      </c>
      <c r="C23" s="58">
        <v>793535</v>
      </c>
      <c r="D23" s="58">
        <v>261</v>
      </c>
      <c r="E23" s="58">
        <v>161</v>
      </c>
      <c r="F23" s="250">
        <v>8.8000000000000007</v>
      </c>
      <c r="G23" s="58">
        <v>487541</v>
      </c>
      <c r="H23" s="58">
        <v>786785</v>
      </c>
      <c r="I23" s="58">
        <v>284</v>
      </c>
      <c r="J23" s="58">
        <v>176</v>
      </c>
      <c r="K23" s="96">
        <v>8.3000000000000007</v>
      </c>
    </row>
    <row r="24" spans="1:12" ht="21.75" customHeight="1" x14ac:dyDescent="0.35">
      <c r="A24" s="79" t="s">
        <v>21</v>
      </c>
      <c r="B24" s="58">
        <v>142244</v>
      </c>
      <c r="C24" s="58">
        <v>215008</v>
      </c>
      <c r="D24" s="58">
        <v>243</v>
      </c>
      <c r="E24" s="58">
        <v>161</v>
      </c>
      <c r="F24" s="250">
        <v>9.1999999999999993</v>
      </c>
      <c r="G24" s="58">
        <v>144715</v>
      </c>
      <c r="H24" s="58">
        <v>216693</v>
      </c>
      <c r="I24" s="58">
        <v>261</v>
      </c>
      <c r="J24" s="58">
        <v>175</v>
      </c>
      <c r="K24" s="96">
        <v>8.6</v>
      </c>
    </row>
    <row r="25" spans="1:12" ht="26.5" customHeight="1" thickBot="1" x14ac:dyDescent="0.4">
      <c r="A25" s="113" t="s">
        <v>33</v>
      </c>
      <c r="B25" s="113">
        <v>5739626</v>
      </c>
      <c r="C25" s="113">
        <v>9234138</v>
      </c>
      <c r="D25" s="113">
        <v>235</v>
      </c>
      <c r="E25" s="113">
        <v>147</v>
      </c>
      <c r="F25" s="251">
        <v>9.3000000000000007</v>
      </c>
      <c r="G25" s="113">
        <v>5882842</v>
      </c>
      <c r="H25" s="113">
        <v>9378519</v>
      </c>
      <c r="I25" s="113">
        <v>256</v>
      </c>
      <c r="J25" s="113">
        <v>161</v>
      </c>
      <c r="K25" s="252">
        <v>8.5</v>
      </c>
      <c r="L25" s="271"/>
    </row>
    <row r="26" spans="1:12" ht="26.5" customHeight="1" thickTop="1" x14ac:dyDescent="0.3">
      <c r="A26" s="257" t="str">
        <f>+INDICE!B10</f>
        <v xml:space="preserve"> Lettura dati 24 ottobre 2023</v>
      </c>
      <c r="B26" s="89"/>
      <c r="C26" s="7"/>
      <c r="D26" s="258"/>
    </row>
    <row r="27" spans="1:12" x14ac:dyDescent="0.3">
      <c r="A27" s="257"/>
      <c r="B27" s="89"/>
    </row>
    <row r="28" spans="1:12" x14ac:dyDescent="0.3">
      <c r="A28" s="257"/>
      <c r="B28" s="89"/>
    </row>
    <row r="31" spans="1:12" x14ac:dyDescent="0.35">
      <c r="C31" s="280"/>
    </row>
    <row r="33" spans="2:4" x14ac:dyDescent="0.35">
      <c r="B33" s="259"/>
      <c r="C33" s="259"/>
    </row>
    <row r="34" spans="2:4" x14ac:dyDescent="0.35">
      <c r="B34" s="259"/>
      <c r="C34" s="259"/>
    </row>
    <row r="35" spans="2:4" x14ac:dyDescent="0.35">
      <c r="B35" s="259"/>
      <c r="C35" s="259"/>
    </row>
    <row r="36" spans="2:4" x14ac:dyDescent="0.35">
      <c r="B36" s="259"/>
      <c r="C36" s="259"/>
      <c r="D36" s="258"/>
    </row>
    <row r="37" spans="2:4" x14ac:dyDescent="0.35">
      <c r="B37" s="259"/>
      <c r="C37" s="259"/>
    </row>
    <row r="38" spans="2:4" x14ac:dyDescent="0.35">
      <c r="B38" s="259"/>
      <c r="C38" s="259"/>
    </row>
    <row r="39" spans="2:4" x14ac:dyDescent="0.35">
      <c r="B39" s="259"/>
      <c r="C39" s="259"/>
    </row>
    <row r="40" spans="2:4" x14ac:dyDescent="0.35">
      <c r="B40" s="259"/>
      <c r="C40" s="259"/>
    </row>
    <row r="41" spans="2:4" x14ac:dyDescent="0.35">
      <c r="B41" s="259"/>
      <c r="C41" s="259"/>
    </row>
    <row r="42" spans="2:4" s="256" customFormat="1" x14ac:dyDescent="0.35">
      <c r="B42" s="259"/>
      <c r="C42" s="259"/>
    </row>
    <row r="43" spans="2:4" s="256" customFormat="1" x14ac:dyDescent="0.35">
      <c r="B43" s="259"/>
      <c r="C43" s="259"/>
    </row>
    <row r="44" spans="2:4" s="256" customFormat="1" x14ac:dyDescent="0.35">
      <c r="B44" s="259"/>
      <c r="C44" s="259"/>
    </row>
    <row r="45" spans="2:4" s="256" customFormat="1" x14ac:dyDescent="0.35">
      <c r="B45" s="259"/>
      <c r="C45" s="259"/>
    </row>
    <row r="46" spans="2:4" s="256" customFormat="1" x14ac:dyDescent="0.35">
      <c r="B46" s="259"/>
      <c r="C46" s="259"/>
    </row>
    <row r="47" spans="2:4" s="256" customFormat="1" x14ac:dyDescent="0.35">
      <c r="B47" s="259"/>
      <c r="C47" s="259"/>
    </row>
    <row r="48" spans="2:4" s="256" customFormat="1" x14ac:dyDescent="0.35">
      <c r="B48" s="259"/>
      <c r="C48" s="259"/>
    </row>
    <row r="49" spans="2:3" s="256" customFormat="1" x14ac:dyDescent="0.35">
      <c r="B49" s="259"/>
      <c r="C49" s="259"/>
    </row>
    <row r="50" spans="2:3" s="256" customFormat="1" x14ac:dyDescent="0.35">
      <c r="B50" s="259"/>
      <c r="C50" s="259"/>
    </row>
    <row r="51" spans="2:3" s="256" customFormat="1" x14ac:dyDescent="0.35">
      <c r="B51" s="259"/>
      <c r="C51" s="259"/>
    </row>
    <row r="52" spans="2:3" s="256" customFormat="1" x14ac:dyDescent="0.35">
      <c r="B52" s="259"/>
      <c r="C52" s="259"/>
    </row>
    <row r="53" spans="2:3" s="256" customFormat="1" x14ac:dyDescent="0.35">
      <c r="B53" s="259"/>
      <c r="C53" s="259"/>
    </row>
  </sheetData>
  <mergeCells count="3">
    <mergeCell ref="A2:A3"/>
    <mergeCell ref="B2:F2"/>
    <mergeCell ref="G2:K2"/>
  </mergeCells>
  <pageMargins left="0.70866141732283472" right="0.70866141732283472" top="0.94488188976377963" bottom="0.74803149606299213" header="0.31496062992125984" footer="0.31496062992125984"/>
  <pageSetup paperSize="9" scale="43" orientation="portrait" r:id="rId1"/>
  <headerFooter>
    <oddHeader>&amp;COSSERVATORIO ASSEGNO UNICO UNIVERSALE</oddHeader>
    <oddFooter>&amp;CINPS - COORDINAMENTO GENERALE STATISTICO ATTUARIALE</oddFooter>
  </headerFooter>
  <rowBreaks count="1" manualBreakCount="1">
    <brk id="17" max="10" man="1"/>
  </row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1ECCDD-9478-422D-AA1B-3B07D3B33D75}">
  <sheetPr>
    <pageSetUpPr fitToPage="1"/>
  </sheetPr>
  <dimension ref="B1:I19"/>
  <sheetViews>
    <sheetView topLeftCell="A4" workbookViewId="0">
      <selection activeCell="A27" sqref="A27:K27"/>
    </sheetView>
  </sheetViews>
  <sheetFormatPr defaultRowHeight="14.5" x14ac:dyDescent="0.35"/>
  <cols>
    <col min="1" max="1" width="4" customWidth="1"/>
    <col min="4" max="4" width="10.1796875" customWidth="1"/>
    <col min="9" max="9" width="9.81640625" customWidth="1"/>
  </cols>
  <sheetData>
    <row r="1" spans="2:9" x14ac:dyDescent="0.35">
      <c r="B1" t="s">
        <v>85</v>
      </c>
    </row>
    <row r="12" spans="2:9" ht="18.5" x14ac:dyDescent="0.35">
      <c r="B12" s="125" t="s">
        <v>112</v>
      </c>
    </row>
    <row r="15" spans="2:9" ht="14.5" customHeight="1" x14ac:dyDescent="0.35">
      <c r="B15" s="415" t="s">
        <v>101</v>
      </c>
      <c r="C15" s="415"/>
      <c r="D15" s="415"/>
      <c r="E15" s="415"/>
      <c r="F15" s="415"/>
      <c r="G15" s="415"/>
      <c r="H15" s="415"/>
      <c r="I15" s="415"/>
    </row>
    <row r="16" spans="2:9" x14ac:dyDescent="0.35">
      <c r="B16" s="415"/>
      <c r="C16" s="415"/>
      <c r="D16" s="415"/>
      <c r="E16" s="415"/>
      <c r="F16" s="415"/>
      <c r="G16" s="415"/>
      <c r="H16" s="415"/>
      <c r="I16" s="415"/>
    </row>
    <row r="17" spans="2:9" ht="25.5" customHeight="1" x14ac:dyDescent="0.35">
      <c r="B17" s="415"/>
      <c r="C17" s="415"/>
      <c r="D17" s="415"/>
      <c r="E17" s="415"/>
      <c r="F17" s="415"/>
      <c r="G17" s="415"/>
      <c r="H17" s="415"/>
      <c r="I17" s="415"/>
    </row>
    <row r="18" spans="2:9" ht="28" customHeight="1" x14ac:dyDescent="0.35">
      <c r="B18" s="415"/>
      <c r="C18" s="415"/>
      <c r="D18" s="415"/>
      <c r="E18" s="415"/>
      <c r="F18" s="415"/>
      <c r="G18" s="415"/>
      <c r="H18" s="415"/>
      <c r="I18" s="415"/>
    </row>
    <row r="19" spans="2:9" x14ac:dyDescent="0.35">
      <c r="B19" s="415"/>
      <c r="C19" s="415"/>
      <c r="D19" s="415"/>
      <c r="E19" s="415"/>
      <c r="F19" s="415"/>
      <c r="G19" s="415"/>
      <c r="H19" s="415"/>
      <c r="I19" s="415"/>
    </row>
  </sheetData>
  <mergeCells count="1">
    <mergeCell ref="B15:I19"/>
  </mergeCells>
  <pageMargins left="0.70866141732283472" right="0.70866141732283472" top="0.94488188976377963" bottom="0.74803149606299213" header="0.31496062992125984" footer="0.31496062992125984"/>
  <pageSetup paperSize="9" orientation="portrait" r:id="rId1"/>
  <headerFooter>
    <oddHeader>&amp;COSSERVATORIO ASSEGNO UNICO UNIVERSALE</oddHeader>
    <oddFooter>&amp;CINPS - COORDINAMENTO GENERALE STATISTICO ATTUARIALE</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0E300E-057C-4800-B4C9-5FFF72EF62A7}">
  <sheetPr>
    <pageSetUpPr fitToPage="1"/>
  </sheetPr>
  <dimension ref="A1:P47"/>
  <sheetViews>
    <sheetView showGridLines="0" zoomScale="53" zoomScaleNormal="53" zoomScaleSheetLayoutView="80" workbookViewId="0">
      <selection activeCell="A27" sqref="A27:K27"/>
    </sheetView>
  </sheetViews>
  <sheetFormatPr defaultColWidth="13.453125" defaultRowHeight="10" x14ac:dyDescent="0.35"/>
  <cols>
    <col min="1" max="1" width="34.26953125" style="1" customWidth="1"/>
    <col min="2" max="2" width="23.81640625" style="1" customWidth="1"/>
    <col min="3" max="3" width="20.81640625" style="1" customWidth="1"/>
    <col min="4" max="4" width="21.453125" style="1" customWidth="1"/>
    <col min="5" max="5" width="21.54296875" style="1" customWidth="1"/>
    <col min="6" max="6" width="20.1796875" style="1" customWidth="1"/>
    <col min="7" max="7" width="18.54296875" style="1" customWidth="1"/>
    <col min="8" max="8" width="15.54296875" style="1" customWidth="1"/>
    <col min="9" max="10" width="11.453125" style="1" customWidth="1"/>
    <col min="11" max="16384" width="13.453125" style="1"/>
  </cols>
  <sheetData>
    <row r="1" spans="1:16" ht="57.65" customHeight="1" thickBot="1" x14ac:dyDescent="0.4">
      <c r="A1" s="416" t="s">
        <v>183</v>
      </c>
      <c r="B1" s="416"/>
      <c r="C1" s="416"/>
      <c r="D1" s="416"/>
      <c r="E1" s="416"/>
      <c r="F1" s="416"/>
    </row>
    <row r="2" spans="1:16" ht="82.4" customHeight="1" thickTop="1" thickBot="1" x14ac:dyDescent="0.4">
      <c r="A2" s="55" t="s">
        <v>108</v>
      </c>
      <c r="B2" s="56" t="s">
        <v>92</v>
      </c>
      <c r="C2" s="56" t="s">
        <v>93</v>
      </c>
      <c r="D2" s="56" t="s">
        <v>167</v>
      </c>
      <c r="E2" s="56" t="s">
        <v>168</v>
      </c>
      <c r="F2" s="56" t="s">
        <v>169</v>
      </c>
      <c r="G2" s="57"/>
    </row>
    <row r="3" spans="1:16" ht="38.5" customHeight="1" thickTop="1" x14ac:dyDescent="0.3">
      <c r="A3" s="219"/>
      <c r="B3" s="419" t="s">
        <v>170</v>
      </c>
      <c r="C3" s="419"/>
      <c r="D3" s="419"/>
      <c r="E3" s="419"/>
      <c r="F3" s="419"/>
      <c r="G3" s="57"/>
    </row>
    <row r="4" spans="1:16" ht="32.9" customHeight="1" x14ac:dyDescent="0.35">
      <c r="A4" s="90" t="s">
        <v>172</v>
      </c>
      <c r="B4" s="58">
        <v>416166</v>
      </c>
      <c r="C4" s="58">
        <v>689572</v>
      </c>
      <c r="D4" s="96">
        <v>70.3</v>
      </c>
      <c r="E4" s="58">
        <v>169</v>
      </c>
      <c r="F4" s="58">
        <v>102</v>
      </c>
      <c r="G4" s="57"/>
      <c r="H4" s="24"/>
      <c r="I4" s="24"/>
      <c r="J4" s="8"/>
      <c r="N4" s="24"/>
      <c r="O4" s="24"/>
      <c r="P4" s="24"/>
    </row>
    <row r="5" spans="1:16" ht="28" customHeight="1" x14ac:dyDescent="0.35">
      <c r="A5" s="90" t="s">
        <v>173</v>
      </c>
      <c r="B5" s="58">
        <v>424904</v>
      </c>
      <c r="C5" s="58">
        <v>715899</v>
      </c>
      <c r="D5" s="96">
        <v>74.3</v>
      </c>
      <c r="E5" s="58">
        <v>175</v>
      </c>
      <c r="F5" s="58">
        <v>104</v>
      </c>
      <c r="G5" s="57"/>
      <c r="H5" s="24"/>
      <c r="I5" s="24"/>
      <c r="J5" s="8"/>
      <c r="N5" s="24"/>
      <c r="O5" s="24"/>
      <c r="P5" s="24"/>
    </row>
    <row r="6" spans="1:16" ht="28" customHeight="1" x14ac:dyDescent="0.35">
      <c r="A6" s="90" t="s">
        <v>174</v>
      </c>
      <c r="B6" s="58">
        <v>328357</v>
      </c>
      <c r="C6" s="58">
        <v>549710</v>
      </c>
      <c r="D6" s="96">
        <v>62.1</v>
      </c>
      <c r="E6" s="58">
        <v>189</v>
      </c>
      <c r="F6" s="58">
        <v>113</v>
      </c>
      <c r="G6" s="57"/>
      <c r="H6" s="24"/>
      <c r="I6" s="24"/>
      <c r="J6" s="8"/>
      <c r="N6" s="24"/>
      <c r="O6" s="24"/>
      <c r="P6" s="24"/>
    </row>
    <row r="7" spans="1:16" ht="28" customHeight="1" x14ac:dyDescent="0.35">
      <c r="A7" s="90" t="s">
        <v>175</v>
      </c>
      <c r="B7" s="58">
        <v>346425</v>
      </c>
      <c r="C7" s="58">
        <v>574147</v>
      </c>
      <c r="D7" s="96">
        <v>63.5</v>
      </c>
      <c r="E7" s="58">
        <v>183</v>
      </c>
      <c r="F7" s="58">
        <v>111</v>
      </c>
      <c r="G7" s="57"/>
      <c r="H7" s="24"/>
      <c r="I7" s="24"/>
      <c r="J7" s="8"/>
      <c r="N7" s="24"/>
      <c r="O7" s="24"/>
      <c r="P7" s="24"/>
    </row>
    <row r="8" spans="1:16" ht="28" customHeight="1" x14ac:dyDescent="0.35">
      <c r="A8" s="90" t="s">
        <v>176</v>
      </c>
      <c r="B8" s="58">
        <v>366046</v>
      </c>
      <c r="C8" s="58">
        <v>607802</v>
      </c>
      <c r="D8" s="96">
        <v>66.8</v>
      </c>
      <c r="E8" s="58">
        <v>183</v>
      </c>
      <c r="F8" s="58">
        <v>110</v>
      </c>
      <c r="G8" s="57"/>
      <c r="H8" s="24"/>
      <c r="I8" s="24"/>
      <c r="J8" s="8"/>
      <c r="N8" s="24"/>
      <c r="O8" s="24"/>
      <c r="P8" s="24"/>
    </row>
    <row r="9" spans="1:16" ht="28" customHeight="1" x14ac:dyDescent="0.35">
      <c r="A9" s="90" t="s">
        <v>177</v>
      </c>
      <c r="B9" s="58">
        <v>363218</v>
      </c>
      <c r="C9" s="58">
        <v>599375</v>
      </c>
      <c r="D9" s="96">
        <v>64.7</v>
      </c>
      <c r="E9" s="58">
        <v>178</v>
      </c>
      <c r="F9" s="58">
        <v>108</v>
      </c>
      <c r="G9" s="57"/>
      <c r="H9" s="24"/>
      <c r="I9" s="24"/>
      <c r="J9" s="8"/>
      <c r="N9" s="24"/>
      <c r="O9" s="24"/>
      <c r="P9" s="24"/>
    </row>
    <row r="10" spans="1:16" ht="28" customHeight="1" x14ac:dyDescent="0.35">
      <c r="A10" s="90" t="s">
        <v>178</v>
      </c>
      <c r="B10" s="58">
        <v>358210</v>
      </c>
      <c r="C10" s="58">
        <v>591781</v>
      </c>
      <c r="D10" s="96">
        <v>60.5</v>
      </c>
      <c r="E10" s="58">
        <v>169</v>
      </c>
      <c r="F10" s="58">
        <v>102</v>
      </c>
      <c r="G10" s="57"/>
      <c r="H10" s="24"/>
      <c r="I10" s="24"/>
      <c r="J10" s="8"/>
      <c r="N10" s="24"/>
      <c r="O10" s="24"/>
      <c r="P10" s="24"/>
    </row>
    <row r="11" spans="1:16" ht="28" customHeight="1" x14ac:dyDescent="0.35">
      <c r="A11" s="90" t="s">
        <v>179</v>
      </c>
      <c r="B11" s="58">
        <v>371785</v>
      </c>
      <c r="C11" s="58">
        <v>616466</v>
      </c>
      <c r="D11" s="96">
        <v>63.1</v>
      </c>
      <c r="E11" s="58">
        <v>170</v>
      </c>
      <c r="F11" s="58">
        <v>102</v>
      </c>
      <c r="G11" s="57"/>
      <c r="H11" s="24"/>
      <c r="I11" s="24"/>
      <c r="J11" s="8"/>
      <c r="N11" s="24"/>
      <c r="O11" s="24"/>
      <c r="P11" s="24"/>
    </row>
    <row r="12" spans="1:16" ht="28" customHeight="1" x14ac:dyDescent="0.35">
      <c r="A12" s="90" t="s">
        <v>180</v>
      </c>
      <c r="B12" s="58">
        <v>373731</v>
      </c>
      <c r="C12" s="58">
        <v>620221</v>
      </c>
      <c r="D12" s="96">
        <v>62.7</v>
      </c>
      <c r="E12" s="58">
        <v>168</v>
      </c>
      <c r="F12" s="58">
        <v>101</v>
      </c>
      <c r="G12" s="57"/>
      <c r="H12" s="24"/>
      <c r="I12" s="24"/>
      <c r="J12" s="8"/>
      <c r="N12" s="24"/>
      <c r="O12" s="24"/>
      <c r="P12" s="24"/>
    </row>
    <row r="13" spans="1:16" ht="28" customHeight="1" thickBot="1" x14ac:dyDescent="0.4">
      <c r="A13" s="173" t="s">
        <v>181</v>
      </c>
      <c r="B13" s="174">
        <v>371961</v>
      </c>
      <c r="C13" s="174">
        <v>617841</v>
      </c>
      <c r="D13" s="175">
        <v>62.5</v>
      </c>
      <c r="E13" s="174">
        <v>168</v>
      </c>
      <c r="F13" s="174">
        <v>101</v>
      </c>
      <c r="G13" s="57"/>
      <c r="H13" s="24"/>
      <c r="I13" s="24"/>
      <c r="J13" s="8"/>
      <c r="N13" s="24"/>
      <c r="O13" s="24"/>
      <c r="P13" s="24"/>
    </row>
    <row r="14" spans="1:16" s="139" customFormat="1" ht="25.5" customHeight="1" thickTop="1" x14ac:dyDescent="0.35">
      <c r="A14" s="220" t="s">
        <v>193</v>
      </c>
      <c r="B14" s="220"/>
      <c r="C14" s="310"/>
      <c r="D14" s="284">
        <f>SUM(D4:D13)</f>
        <v>650.5</v>
      </c>
      <c r="E14" s="310"/>
      <c r="F14" s="310"/>
      <c r="H14" s="224"/>
      <c r="I14" s="224"/>
      <c r="J14" s="225"/>
      <c r="N14" s="224"/>
      <c r="O14" s="224"/>
      <c r="P14" s="224"/>
    </row>
    <row r="15" spans="1:16" s="139" customFormat="1" ht="20.5" customHeight="1" x14ac:dyDescent="0.35">
      <c r="A15" s="311" t="s">
        <v>212</v>
      </c>
      <c r="B15" s="283">
        <v>372080</v>
      </c>
      <c r="C15" s="283">
        <v>618281</v>
      </c>
      <c r="D15" s="284"/>
      <c r="E15" s="1"/>
      <c r="F15" s="1"/>
      <c r="H15" s="224"/>
      <c r="I15" s="224"/>
      <c r="J15" s="225"/>
      <c r="N15" s="224"/>
      <c r="O15" s="224"/>
      <c r="P15" s="224"/>
    </row>
    <row r="16" spans="1:16" s="139" customFormat="1" ht="20.5" customHeight="1" thickBot="1" x14ac:dyDescent="0.4">
      <c r="A16" s="312" t="s">
        <v>40</v>
      </c>
      <c r="B16" s="313"/>
      <c r="C16" s="314"/>
      <c r="D16" s="315"/>
      <c r="E16" s="316">
        <v>175</v>
      </c>
      <c r="F16" s="316">
        <v>105</v>
      </c>
      <c r="H16" s="224"/>
      <c r="I16" s="224"/>
      <c r="J16" s="225"/>
      <c r="N16" s="224"/>
      <c r="O16" s="224"/>
      <c r="P16" s="224"/>
    </row>
    <row r="17" spans="1:16" ht="38.5" customHeight="1" thickTop="1" thickBot="1" x14ac:dyDescent="0.35">
      <c r="A17" s="219"/>
      <c r="B17" s="419" t="s">
        <v>171</v>
      </c>
      <c r="C17" s="419"/>
      <c r="D17" s="419"/>
      <c r="E17" s="419"/>
      <c r="F17" s="419"/>
      <c r="G17" s="57"/>
    </row>
    <row r="18" spans="1:16" s="151" customFormat="1" ht="27" customHeight="1" thickTop="1" x14ac:dyDescent="0.3">
      <c r="A18" s="272" t="s">
        <v>182</v>
      </c>
      <c r="B18" s="327">
        <v>369899</v>
      </c>
      <c r="C18" s="327">
        <v>614447</v>
      </c>
      <c r="D18" s="317">
        <v>64.8</v>
      </c>
      <c r="E18" s="327">
        <v>175</v>
      </c>
      <c r="F18" s="327">
        <v>106</v>
      </c>
      <c r="G18" s="277"/>
    </row>
    <row r="19" spans="1:16" ht="24.65" customHeight="1" x14ac:dyDescent="0.3">
      <c r="A19" s="272" t="s">
        <v>184</v>
      </c>
      <c r="B19" s="58">
        <v>329700</v>
      </c>
      <c r="C19" s="58">
        <v>552180</v>
      </c>
      <c r="D19" s="96">
        <v>63.1</v>
      </c>
      <c r="E19" s="58">
        <v>191</v>
      </c>
      <c r="F19" s="58">
        <v>114</v>
      </c>
      <c r="G19" s="57"/>
      <c r="H19" s="24"/>
      <c r="I19" s="24"/>
      <c r="J19" s="8"/>
      <c r="N19" s="24"/>
      <c r="O19" s="24"/>
      <c r="P19" s="24"/>
    </row>
    <row r="20" spans="1:16" ht="24.65" customHeight="1" x14ac:dyDescent="0.3">
      <c r="A20" s="272" t="s">
        <v>172</v>
      </c>
      <c r="B20" s="58">
        <v>330765</v>
      </c>
      <c r="C20" s="58">
        <v>553609</v>
      </c>
      <c r="D20" s="96">
        <v>64.2</v>
      </c>
      <c r="E20" s="58">
        <v>194</v>
      </c>
      <c r="F20" s="58">
        <v>116</v>
      </c>
      <c r="G20" s="57"/>
      <c r="H20" s="24"/>
      <c r="I20" s="24"/>
      <c r="J20" s="8"/>
      <c r="N20" s="24"/>
      <c r="O20" s="24"/>
      <c r="P20" s="24"/>
    </row>
    <row r="21" spans="1:16" ht="24.65" customHeight="1" x14ac:dyDescent="0.3">
      <c r="A21" s="272" t="s">
        <v>216</v>
      </c>
      <c r="B21" s="58">
        <v>313338</v>
      </c>
      <c r="C21" s="58">
        <v>522448</v>
      </c>
      <c r="D21" s="96">
        <v>60.1</v>
      </c>
      <c r="E21" s="58">
        <v>192</v>
      </c>
      <c r="F21" s="58">
        <v>115</v>
      </c>
      <c r="G21" s="57"/>
      <c r="H21" s="24"/>
      <c r="I21" s="24"/>
      <c r="J21" s="8"/>
      <c r="N21" s="24"/>
      <c r="O21" s="24"/>
      <c r="P21" s="24"/>
    </row>
    <row r="22" spans="1:16" ht="24.65" customHeight="1" x14ac:dyDescent="0.3">
      <c r="A22" s="272" t="s">
        <v>174</v>
      </c>
      <c r="B22" s="58">
        <v>309966</v>
      </c>
      <c r="C22" s="58">
        <v>516378</v>
      </c>
      <c r="D22" s="96">
        <v>59.3</v>
      </c>
      <c r="E22" s="58">
        <v>191</v>
      </c>
      <c r="F22" s="58">
        <v>115</v>
      </c>
      <c r="G22" s="57"/>
      <c r="H22" s="24"/>
      <c r="I22" s="24"/>
      <c r="J22" s="8"/>
      <c r="N22" s="24"/>
      <c r="O22" s="24"/>
      <c r="P22" s="24"/>
    </row>
    <row r="23" spans="1:16" ht="24.65" customHeight="1" x14ac:dyDescent="0.3">
      <c r="A23" s="272" t="s">
        <v>175</v>
      </c>
      <c r="B23" s="58">
        <v>309417</v>
      </c>
      <c r="C23" s="58">
        <v>516182</v>
      </c>
      <c r="D23" s="96">
        <v>59.5</v>
      </c>
      <c r="E23" s="58">
        <v>192</v>
      </c>
      <c r="F23" s="58">
        <v>115</v>
      </c>
      <c r="G23" s="57"/>
      <c r="H23" s="24"/>
      <c r="I23" s="24"/>
      <c r="J23" s="8"/>
      <c r="N23" s="24"/>
      <c r="O23" s="24"/>
      <c r="P23" s="24"/>
    </row>
    <row r="24" spans="1:16" ht="24.65" customHeight="1" x14ac:dyDescent="0.3">
      <c r="A24" s="272" t="s">
        <v>176</v>
      </c>
      <c r="B24" s="58">
        <v>309374</v>
      </c>
      <c r="C24" s="58">
        <v>515978</v>
      </c>
      <c r="D24" s="96">
        <v>59.4</v>
      </c>
      <c r="E24" s="58">
        <v>192</v>
      </c>
      <c r="F24" s="58">
        <v>115</v>
      </c>
      <c r="G24" s="57"/>
      <c r="H24" s="24"/>
      <c r="I24" s="24"/>
      <c r="J24" s="8"/>
      <c r="N24" s="24"/>
      <c r="O24" s="24"/>
      <c r="P24" s="24"/>
    </row>
    <row r="25" spans="1:16" ht="24.65" customHeight="1" x14ac:dyDescent="0.3">
      <c r="A25" s="272" t="s">
        <v>177</v>
      </c>
      <c r="B25" s="58">
        <v>296184</v>
      </c>
      <c r="C25" s="58">
        <v>493441</v>
      </c>
      <c r="D25" s="96">
        <v>57</v>
      </c>
      <c r="E25" s="58">
        <v>192</v>
      </c>
      <c r="F25" s="58">
        <v>115</v>
      </c>
      <c r="G25" s="57"/>
      <c r="H25" s="24"/>
      <c r="I25" s="24"/>
      <c r="J25" s="8"/>
      <c r="N25" s="24"/>
      <c r="O25" s="24"/>
      <c r="P25" s="24"/>
    </row>
    <row r="26" spans="1:16" ht="32.9" customHeight="1" thickBot="1" x14ac:dyDescent="0.4">
      <c r="A26" s="173" t="s">
        <v>178</v>
      </c>
      <c r="B26" s="174">
        <v>282182</v>
      </c>
      <c r="C26" s="174">
        <v>474079</v>
      </c>
      <c r="D26" s="175">
        <v>54.9</v>
      </c>
      <c r="E26" s="174">
        <v>194</v>
      </c>
      <c r="F26" s="174">
        <v>116</v>
      </c>
      <c r="G26" s="57"/>
      <c r="H26" s="24"/>
      <c r="I26" s="24"/>
      <c r="J26" s="8"/>
      <c r="N26" s="24"/>
      <c r="O26" s="24"/>
      <c r="P26" s="24"/>
    </row>
    <row r="27" spans="1:16" s="139" customFormat="1" ht="20.5" customHeight="1" thickTop="1" x14ac:dyDescent="0.35">
      <c r="A27" s="220" t="s">
        <v>194</v>
      </c>
      <c r="B27" s="283"/>
      <c r="C27" s="283"/>
      <c r="D27" s="284">
        <f>SUM(D18:D26)</f>
        <v>542.29999999999995</v>
      </c>
      <c r="E27" s="310"/>
      <c r="F27" s="310"/>
      <c r="H27" s="224"/>
      <c r="I27" s="224"/>
      <c r="J27" s="225"/>
      <c r="N27" s="224"/>
      <c r="O27" s="224"/>
      <c r="P27" s="224"/>
    </row>
    <row r="28" spans="1:16" s="139" customFormat="1" ht="20.5" customHeight="1" x14ac:dyDescent="0.35">
      <c r="A28" s="220" t="s">
        <v>160</v>
      </c>
      <c r="B28" s="283">
        <v>316758</v>
      </c>
      <c r="C28" s="283">
        <v>528749</v>
      </c>
      <c r="D28" s="284"/>
      <c r="E28" s="1"/>
      <c r="F28" s="1"/>
      <c r="H28" s="224"/>
      <c r="I28" s="224"/>
      <c r="J28" s="225"/>
      <c r="N28" s="224"/>
      <c r="O28" s="224"/>
      <c r="P28" s="224"/>
    </row>
    <row r="29" spans="1:16" s="139" customFormat="1" ht="20.5" customHeight="1" thickBot="1" x14ac:dyDescent="0.4">
      <c r="A29" s="226" t="s">
        <v>161</v>
      </c>
      <c r="B29" s="328"/>
      <c r="C29" s="329"/>
      <c r="D29" s="330"/>
      <c r="E29" s="331">
        <v>190</v>
      </c>
      <c r="F29" s="331">
        <v>114</v>
      </c>
      <c r="H29" s="299"/>
      <c r="I29" s="224"/>
      <c r="J29" s="225"/>
      <c r="N29" s="224"/>
      <c r="O29" s="224"/>
      <c r="P29" s="224"/>
    </row>
    <row r="30" spans="1:16" ht="77.900000000000006" customHeight="1" thickTop="1" x14ac:dyDescent="0.35">
      <c r="A30" s="417" t="s">
        <v>200</v>
      </c>
      <c r="B30" s="417"/>
      <c r="C30" s="417"/>
      <c r="D30" s="417"/>
      <c r="E30" s="417"/>
      <c r="F30" s="417"/>
      <c r="I30" s="418"/>
      <c r="J30" s="418"/>
      <c r="K30" s="418"/>
      <c r="L30" s="418"/>
      <c r="M30" s="418"/>
      <c r="N30" s="418"/>
      <c r="O30" s="418"/>
      <c r="P30" s="418"/>
    </row>
    <row r="31" spans="1:16" ht="20.5" customHeight="1" x14ac:dyDescent="0.3">
      <c r="A31" s="218" t="str">
        <f>+INDICE!B30</f>
        <v xml:space="preserve"> Lettura dati 2 novembre 2023</v>
      </c>
      <c r="B31" s="6"/>
      <c r="E31" s="53"/>
    </row>
    <row r="32" spans="1:16" x14ac:dyDescent="0.35">
      <c r="B32" s="4"/>
      <c r="C32" s="25"/>
    </row>
    <row r="33" spans="2:2" x14ac:dyDescent="0.35">
      <c r="B33" s="4"/>
    </row>
    <row r="34" spans="2:2" x14ac:dyDescent="0.35">
      <c r="B34" s="4"/>
    </row>
    <row r="35" spans="2:2" x14ac:dyDescent="0.35">
      <c r="B35" s="4"/>
    </row>
    <row r="36" spans="2:2" x14ac:dyDescent="0.35">
      <c r="B36" s="4"/>
    </row>
    <row r="37" spans="2:2" x14ac:dyDescent="0.35">
      <c r="B37" s="4"/>
    </row>
    <row r="38" spans="2:2" x14ac:dyDescent="0.35">
      <c r="B38" s="4"/>
    </row>
    <row r="39" spans="2:2" x14ac:dyDescent="0.35">
      <c r="B39" s="4"/>
    </row>
    <row r="40" spans="2:2" x14ac:dyDescent="0.35">
      <c r="B40" s="4"/>
    </row>
    <row r="41" spans="2:2" x14ac:dyDescent="0.35">
      <c r="B41" s="4"/>
    </row>
    <row r="42" spans="2:2" x14ac:dyDescent="0.35">
      <c r="B42" s="4"/>
    </row>
    <row r="43" spans="2:2" x14ac:dyDescent="0.35">
      <c r="B43" s="4"/>
    </row>
    <row r="44" spans="2:2" x14ac:dyDescent="0.35">
      <c r="B44" s="4"/>
    </row>
    <row r="45" spans="2:2" x14ac:dyDescent="0.35">
      <c r="B45" s="4"/>
    </row>
    <row r="46" spans="2:2" x14ac:dyDescent="0.35">
      <c r="B46" s="4"/>
    </row>
    <row r="47" spans="2:2" x14ac:dyDescent="0.35">
      <c r="B47" s="4"/>
    </row>
  </sheetData>
  <mergeCells count="5">
    <mergeCell ref="A1:F1"/>
    <mergeCell ref="A30:F30"/>
    <mergeCell ref="I30:P30"/>
    <mergeCell ref="B3:F3"/>
    <mergeCell ref="B17:F17"/>
  </mergeCells>
  <phoneticPr fontId="10" type="noConversion"/>
  <pageMargins left="0.70866141732283472" right="0.70866141732283472" top="0.94488188976377963" bottom="0.74803149606299213" header="0.31496062992125984" footer="0.31496062992125984"/>
  <pageSetup paperSize="9" scale="61" orientation="portrait" r:id="rId1"/>
  <headerFooter>
    <oddHeader>&amp;C&amp;"Verdana,Normale"OSSERVATORIO ASSEGNO UNICO UNIVERSALE</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CF743A-80BA-4649-9196-E5AA1C44886E}">
  <sheetPr>
    <pageSetUpPr fitToPage="1"/>
  </sheetPr>
  <dimension ref="A1:U59"/>
  <sheetViews>
    <sheetView showGridLines="0" view="pageBreakPreview" zoomScale="60" zoomScaleNormal="70" workbookViewId="0">
      <selection activeCell="A27" sqref="A27:K27"/>
    </sheetView>
  </sheetViews>
  <sheetFormatPr defaultRowHeight="14.5" x14ac:dyDescent="0.35"/>
  <cols>
    <col min="1" max="1" width="26" style="1" customWidth="1"/>
    <col min="2" max="2" width="11.54296875" style="1" customWidth="1"/>
    <col min="3" max="3" width="11.54296875" style="66" customWidth="1"/>
    <col min="4" max="4" width="11.54296875" style="1" customWidth="1"/>
    <col min="5" max="5" width="11.54296875" style="66" customWidth="1"/>
    <col min="6" max="6" width="11.54296875" style="1" customWidth="1"/>
    <col min="7" max="7" width="11.54296875" style="66" customWidth="1"/>
    <col min="8" max="8" width="11.54296875" style="1" customWidth="1"/>
    <col min="9" max="9" width="11.54296875" style="66" customWidth="1"/>
    <col min="10" max="13" width="11.54296875" style="1" customWidth="1"/>
    <col min="14" max="21" width="11.54296875" customWidth="1"/>
  </cols>
  <sheetData>
    <row r="1" spans="1:21" ht="59.9" customHeight="1" thickBot="1" x14ac:dyDescent="0.4">
      <c r="A1" s="118" t="s">
        <v>146</v>
      </c>
      <c r="B1" s="118"/>
      <c r="C1" s="118"/>
      <c r="D1" s="118"/>
      <c r="E1" s="118"/>
      <c r="F1" s="118"/>
      <c r="G1" s="118"/>
      <c r="H1" s="118"/>
      <c r="I1" s="118"/>
      <c r="J1" s="118"/>
      <c r="K1" s="118"/>
      <c r="L1" s="118"/>
      <c r="M1" s="118"/>
    </row>
    <row r="2" spans="1:21" ht="43.4" customHeight="1" thickTop="1" x14ac:dyDescent="0.35">
      <c r="A2" s="421" t="s">
        <v>79</v>
      </c>
      <c r="B2" s="422" t="s">
        <v>3</v>
      </c>
      <c r="C2" s="423"/>
      <c r="D2" s="422" t="s">
        <v>22</v>
      </c>
      <c r="E2" s="423"/>
      <c r="F2" s="422" t="s">
        <v>23</v>
      </c>
      <c r="G2" s="423"/>
      <c r="H2" s="422" t="s">
        <v>70</v>
      </c>
      <c r="I2" s="423"/>
      <c r="J2" s="422" t="s">
        <v>86</v>
      </c>
      <c r="K2" s="423"/>
      <c r="L2" s="422" t="s">
        <v>88</v>
      </c>
      <c r="M2" s="423"/>
      <c r="N2" s="422" t="s">
        <v>116</v>
      </c>
      <c r="O2" s="423"/>
      <c r="P2" s="422" t="s">
        <v>119</v>
      </c>
      <c r="Q2" s="423"/>
      <c r="R2" s="422" t="s">
        <v>120</v>
      </c>
      <c r="S2" s="423"/>
      <c r="T2" s="422" t="s">
        <v>123</v>
      </c>
      <c r="U2" s="423"/>
    </row>
    <row r="3" spans="1:21" ht="93.65" customHeight="1" thickBot="1" x14ac:dyDescent="0.4">
      <c r="A3" s="395"/>
      <c r="B3" s="30" t="s">
        <v>93</v>
      </c>
      <c r="C3" s="64" t="s">
        <v>109</v>
      </c>
      <c r="D3" s="30" t="s">
        <v>93</v>
      </c>
      <c r="E3" s="64" t="s">
        <v>109</v>
      </c>
      <c r="F3" s="30" t="s">
        <v>93</v>
      </c>
      <c r="G3" s="64" t="s">
        <v>109</v>
      </c>
      <c r="H3" s="30" t="s">
        <v>93</v>
      </c>
      <c r="I3" s="64" t="s">
        <v>109</v>
      </c>
      <c r="J3" s="30" t="s">
        <v>93</v>
      </c>
      <c r="K3" s="64" t="s">
        <v>109</v>
      </c>
      <c r="L3" s="30" t="s">
        <v>93</v>
      </c>
      <c r="M3" s="64" t="s">
        <v>109</v>
      </c>
      <c r="N3" s="30" t="s">
        <v>93</v>
      </c>
      <c r="O3" s="64" t="s">
        <v>109</v>
      </c>
      <c r="P3" s="30" t="s">
        <v>93</v>
      </c>
      <c r="Q3" s="64" t="s">
        <v>109</v>
      </c>
      <c r="R3" s="30" t="s">
        <v>93</v>
      </c>
      <c r="S3" s="64" t="s">
        <v>109</v>
      </c>
      <c r="T3" s="30" t="s">
        <v>93</v>
      </c>
      <c r="U3" s="64" t="s">
        <v>109</v>
      </c>
    </row>
    <row r="4" spans="1:21" s="78" customFormat="1" ht="25" customHeight="1" thickTop="1" x14ac:dyDescent="0.35">
      <c r="A4" s="230" t="s">
        <v>4</v>
      </c>
      <c r="B4" s="230">
        <v>27747</v>
      </c>
      <c r="C4" s="230">
        <v>106</v>
      </c>
      <c r="D4" s="230">
        <v>29215</v>
      </c>
      <c r="E4" s="230">
        <v>108</v>
      </c>
      <c r="F4" s="230">
        <v>23011</v>
      </c>
      <c r="G4" s="230">
        <v>120</v>
      </c>
      <c r="H4" s="230">
        <v>23095</v>
      </c>
      <c r="I4" s="230">
        <v>119</v>
      </c>
      <c r="J4" s="230">
        <v>24136</v>
      </c>
      <c r="K4" s="230">
        <v>117</v>
      </c>
      <c r="L4" s="230">
        <v>23899</v>
      </c>
      <c r="M4" s="230">
        <v>114</v>
      </c>
      <c r="N4" s="230">
        <v>23210</v>
      </c>
      <c r="O4" s="230">
        <v>107</v>
      </c>
      <c r="P4" s="230">
        <v>23750</v>
      </c>
      <c r="Q4" s="230">
        <v>107</v>
      </c>
      <c r="R4" s="230">
        <v>23916</v>
      </c>
      <c r="S4" s="230">
        <v>106</v>
      </c>
      <c r="T4" s="230">
        <v>23826</v>
      </c>
      <c r="U4" s="230">
        <v>106</v>
      </c>
    </row>
    <row r="5" spans="1:21" x14ac:dyDescent="0.35">
      <c r="A5" s="2" t="s">
        <v>5</v>
      </c>
      <c r="B5" s="2">
        <v>366</v>
      </c>
      <c r="C5" s="2">
        <v>130</v>
      </c>
      <c r="D5" s="2">
        <v>376</v>
      </c>
      <c r="E5" s="2">
        <v>128</v>
      </c>
      <c r="F5" s="2">
        <v>304</v>
      </c>
      <c r="G5" s="2">
        <v>135</v>
      </c>
      <c r="H5" s="2">
        <v>308</v>
      </c>
      <c r="I5" s="2">
        <v>139</v>
      </c>
      <c r="J5" s="2">
        <v>325</v>
      </c>
      <c r="K5" s="2">
        <v>138</v>
      </c>
      <c r="L5" s="2">
        <v>319</v>
      </c>
      <c r="M5" s="2">
        <v>128</v>
      </c>
      <c r="N5" s="2">
        <v>281</v>
      </c>
      <c r="O5" s="2">
        <v>120</v>
      </c>
      <c r="P5" s="2">
        <v>301</v>
      </c>
      <c r="Q5" s="2">
        <v>119</v>
      </c>
      <c r="R5" s="2">
        <v>303</v>
      </c>
      <c r="S5" s="2">
        <v>114</v>
      </c>
      <c r="T5" s="2">
        <v>300</v>
      </c>
      <c r="U5" s="2">
        <v>114</v>
      </c>
    </row>
    <row r="6" spans="1:21" x14ac:dyDescent="0.35">
      <c r="A6" s="2" t="s">
        <v>6</v>
      </c>
      <c r="B6" s="2">
        <v>44917</v>
      </c>
      <c r="C6" s="2">
        <v>115</v>
      </c>
      <c r="D6" s="2">
        <v>47043</v>
      </c>
      <c r="E6" s="2">
        <v>116</v>
      </c>
      <c r="F6" s="2">
        <v>37304</v>
      </c>
      <c r="G6" s="2">
        <v>130</v>
      </c>
      <c r="H6" s="2">
        <v>37335</v>
      </c>
      <c r="I6" s="2">
        <v>128</v>
      </c>
      <c r="J6" s="2">
        <v>38106</v>
      </c>
      <c r="K6" s="2">
        <v>126</v>
      </c>
      <c r="L6" s="2">
        <v>37417</v>
      </c>
      <c r="M6" s="2">
        <v>124</v>
      </c>
      <c r="N6" s="2">
        <v>35484</v>
      </c>
      <c r="O6" s="2">
        <v>115</v>
      </c>
      <c r="P6" s="2">
        <v>35832</v>
      </c>
      <c r="Q6" s="2">
        <v>114</v>
      </c>
      <c r="R6" s="2">
        <v>35866</v>
      </c>
      <c r="S6" s="2">
        <v>114</v>
      </c>
      <c r="T6" s="2">
        <v>35213</v>
      </c>
      <c r="U6" s="2">
        <v>114</v>
      </c>
    </row>
    <row r="7" spans="1:21" ht="14.5" customHeight="1" x14ac:dyDescent="0.35">
      <c r="A7" s="2" t="s">
        <v>71</v>
      </c>
      <c r="B7" s="2">
        <v>2294</v>
      </c>
      <c r="C7" s="2">
        <v>136</v>
      </c>
      <c r="D7" s="2">
        <v>2380</v>
      </c>
      <c r="E7" s="2">
        <v>137</v>
      </c>
      <c r="F7" s="2">
        <v>2108</v>
      </c>
      <c r="G7" s="2">
        <v>152</v>
      </c>
      <c r="H7" s="2">
        <v>2046</v>
      </c>
      <c r="I7" s="2">
        <v>151</v>
      </c>
      <c r="J7" s="2">
        <v>2075</v>
      </c>
      <c r="K7" s="2">
        <v>149</v>
      </c>
      <c r="L7" s="2">
        <v>2117</v>
      </c>
      <c r="M7" s="2">
        <v>147</v>
      </c>
      <c r="N7" s="2">
        <v>2032</v>
      </c>
      <c r="O7" s="2">
        <v>137</v>
      </c>
      <c r="P7" s="2">
        <v>2072</v>
      </c>
      <c r="Q7" s="2">
        <v>137</v>
      </c>
      <c r="R7" s="2">
        <v>2037</v>
      </c>
      <c r="S7" s="2">
        <v>138</v>
      </c>
      <c r="T7" s="2">
        <v>2001</v>
      </c>
      <c r="U7" s="2">
        <v>139</v>
      </c>
    </row>
    <row r="8" spans="1:21" ht="14.5" customHeight="1" x14ac:dyDescent="0.35">
      <c r="A8" s="2" t="s">
        <v>72</v>
      </c>
      <c r="B8" s="2">
        <v>227</v>
      </c>
      <c r="C8" s="2">
        <v>124</v>
      </c>
      <c r="D8" s="2">
        <v>244</v>
      </c>
      <c r="E8" s="2">
        <v>130</v>
      </c>
      <c r="F8" s="2">
        <v>227</v>
      </c>
      <c r="G8" s="2">
        <v>144</v>
      </c>
      <c r="H8" s="2">
        <v>212</v>
      </c>
      <c r="I8" s="2">
        <v>144</v>
      </c>
      <c r="J8" s="2">
        <v>219</v>
      </c>
      <c r="K8" s="2">
        <v>138</v>
      </c>
      <c r="L8" s="2">
        <v>218</v>
      </c>
      <c r="M8" s="2">
        <v>134</v>
      </c>
      <c r="N8" s="2">
        <v>196</v>
      </c>
      <c r="O8" s="2">
        <v>128</v>
      </c>
      <c r="P8" s="2">
        <v>205</v>
      </c>
      <c r="Q8" s="2">
        <v>125</v>
      </c>
      <c r="R8" s="2">
        <v>198</v>
      </c>
      <c r="S8" s="2">
        <v>122</v>
      </c>
      <c r="T8" s="2">
        <v>184</v>
      </c>
      <c r="U8" s="2">
        <v>124</v>
      </c>
    </row>
    <row r="9" spans="1:21" x14ac:dyDescent="0.35">
      <c r="A9" s="2" t="s">
        <v>7</v>
      </c>
      <c r="B9" s="2">
        <v>12446</v>
      </c>
      <c r="C9" s="2">
        <v>113</v>
      </c>
      <c r="D9" s="2">
        <v>12982</v>
      </c>
      <c r="E9" s="2">
        <v>115</v>
      </c>
      <c r="F9" s="2">
        <v>10534</v>
      </c>
      <c r="G9" s="2">
        <v>130</v>
      </c>
      <c r="H9" s="2">
        <v>10580</v>
      </c>
      <c r="I9" s="2">
        <v>128</v>
      </c>
      <c r="J9" s="2">
        <v>10759</v>
      </c>
      <c r="K9" s="2">
        <v>128</v>
      </c>
      <c r="L9" s="2">
        <v>10645</v>
      </c>
      <c r="M9" s="2">
        <v>125</v>
      </c>
      <c r="N9" s="2">
        <v>9964</v>
      </c>
      <c r="O9" s="2">
        <v>115</v>
      </c>
      <c r="P9" s="2">
        <v>10072</v>
      </c>
      <c r="Q9" s="2">
        <v>114</v>
      </c>
      <c r="R9" s="2">
        <v>10012</v>
      </c>
      <c r="S9" s="2">
        <v>113</v>
      </c>
      <c r="T9" s="2">
        <v>9817</v>
      </c>
      <c r="U9" s="2">
        <v>113</v>
      </c>
    </row>
    <row r="10" spans="1:21" x14ac:dyDescent="0.35">
      <c r="A10" s="2" t="s">
        <v>63</v>
      </c>
      <c r="B10" s="2">
        <v>3300</v>
      </c>
      <c r="C10" s="2">
        <v>111</v>
      </c>
      <c r="D10" s="2">
        <v>3483</v>
      </c>
      <c r="E10" s="2">
        <v>114</v>
      </c>
      <c r="F10" s="2">
        <v>2802</v>
      </c>
      <c r="G10" s="2">
        <v>132</v>
      </c>
      <c r="H10" s="2">
        <v>2793</v>
      </c>
      <c r="I10" s="2">
        <v>130</v>
      </c>
      <c r="J10" s="2">
        <v>2781</v>
      </c>
      <c r="K10" s="2">
        <v>126</v>
      </c>
      <c r="L10" s="2">
        <v>2833</v>
      </c>
      <c r="M10" s="2">
        <v>121</v>
      </c>
      <c r="N10" s="2">
        <v>2676</v>
      </c>
      <c r="O10" s="2">
        <v>110</v>
      </c>
      <c r="P10" s="2">
        <v>2648</v>
      </c>
      <c r="Q10" s="2">
        <v>110</v>
      </c>
      <c r="R10" s="2">
        <v>2648</v>
      </c>
      <c r="S10" s="2">
        <v>110</v>
      </c>
      <c r="T10" s="2">
        <v>2623</v>
      </c>
      <c r="U10" s="2">
        <v>110</v>
      </c>
    </row>
    <row r="11" spans="1:21" x14ac:dyDescent="0.35">
      <c r="A11" s="2" t="s">
        <v>8</v>
      </c>
      <c r="B11" s="2">
        <v>9096</v>
      </c>
      <c r="C11" s="2">
        <v>104</v>
      </c>
      <c r="D11" s="2">
        <v>9357</v>
      </c>
      <c r="E11" s="2">
        <v>106</v>
      </c>
      <c r="F11" s="2">
        <v>7509</v>
      </c>
      <c r="G11" s="2">
        <v>120</v>
      </c>
      <c r="H11" s="2">
        <v>7498</v>
      </c>
      <c r="I11" s="2">
        <v>119</v>
      </c>
      <c r="J11" s="2">
        <v>7665</v>
      </c>
      <c r="K11" s="2">
        <v>117</v>
      </c>
      <c r="L11" s="2">
        <v>7537</v>
      </c>
      <c r="M11" s="2">
        <v>114</v>
      </c>
      <c r="N11" s="2">
        <v>7188</v>
      </c>
      <c r="O11" s="2">
        <v>106</v>
      </c>
      <c r="P11" s="2">
        <v>7299</v>
      </c>
      <c r="Q11" s="2">
        <v>106</v>
      </c>
      <c r="R11" s="2">
        <v>7411</v>
      </c>
      <c r="S11" s="2">
        <v>106</v>
      </c>
      <c r="T11" s="2">
        <v>7374</v>
      </c>
      <c r="U11" s="2">
        <v>105</v>
      </c>
    </row>
    <row r="12" spans="1:21" x14ac:dyDescent="0.35">
      <c r="A12" s="2" t="s">
        <v>9</v>
      </c>
      <c r="B12" s="2">
        <v>16488</v>
      </c>
      <c r="C12" s="2">
        <v>117</v>
      </c>
      <c r="D12" s="2">
        <v>17211</v>
      </c>
      <c r="E12" s="2">
        <v>118</v>
      </c>
      <c r="F12" s="2">
        <v>14116</v>
      </c>
      <c r="G12" s="2">
        <v>133</v>
      </c>
      <c r="H12" s="2">
        <v>13644</v>
      </c>
      <c r="I12" s="2">
        <v>130</v>
      </c>
      <c r="J12" s="2">
        <v>13945</v>
      </c>
      <c r="K12" s="2">
        <v>129</v>
      </c>
      <c r="L12" s="2">
        <v>13815</v>
      </c>
      <c r="M12" s="2">
        <v>126</v>
      </c>
      <c r="N12" s="2">
        <v>13187</v>
      </c>
      <c r="O12" s="2">
        <v>116</v>
      </c>
      <c r="P12" s="2">
        <v>13292</v>
      </c>
      <c r="Q12" s="2">
        <v>115</v>
      </c>
      <c r="R12" s="2">
        <v>13399</v>
      </c>
      <c r="S12" s="2">
        <v>116</v>
      </c>
      <c r="T12" s="2">
        <v>13211</v>
      </c>
      <c r="U12" s="2">
        <v>116</v>
      </c>
    </row>
    <row r="13" spans="1:21" x14ac:dyDescent="0.35">
      <c r="A13" s="2" t="s">
        <v>10</v>
      </c>
      <c r="B13" s="2">
        <v>16113</v>
      </c>
      <c r="C13" s="2">
        <v>109</v>
      </c>
      <c r="D13" s="2">
        <v>16874</v>
      </c>
      <c r="E13" s="2">
        <v>111</v>
      </c>
      <c r="F13" s="2">
        <v>12845</v>
      </c>
      <c r="G13" s="2">
        <v>124</v>
      </c>
      <c r="H13" s="2">
        <v>12995</v>
      </c>
      <c r="I13" s="2">
        <v>122</v>
      </c>
      <c r="J13" s="2">
        <v>13411</v>
      </c>
      <c r="K13" s="2">
        <v>121</v>
      </c>
      <c r="L13" s="2">
        <v>13365</v>
      </c>
      <c r="M13" s="2">
        <v>117</v>
      </c>
      <c r="N13" s="2">
        <v>12759</v>
      </c>
      <c r="O13" s="2">
        <v>109</v>
      </c>
      <c r="P13" s="2">
        <v>12776</v>
      </c>
      <c r="Q13" s="2">
        <v>109</v>
      </c>
      <c r="R13" s="2">
        <v>12785</v>
      </c>
      <c r="S13" s="2">
        <v>107</v>
      </c>
      <c r="T13" s="2">
        <v>12557</v>
      </c>
      <c r="U13" s="2">
        <v>107</v>
      </c>
    </row>
    <row r="14" spans="1:21" x14ac:dyDescent="0.35">
      <c r="A14" s="2" t="s">
        <v>11</v>
      </c>
      <c r="B14" s="2">
        <v>5141</v>
      </c>
      <c r="C14" s="2">
        <v>108</v>
      </c>
      <c r="D14" s="2">
        <v>5318</v>
      </c>
      <c r="E14" s="2">
        <v>109</v>
      </c>
      <c r="F14" s="2">
        <v>4000</v>
      </c>
      <c r="G14" s="2">
        <v>122</v>
      </c>
      <c r="H14" s="2">
        <v>4154</v>
      </c>
      <c r="I14" s="2">
        <v>121</v>
      </c>
      <c r="J14" s="2">
        <v>4265</v>
      </c>
      <c r="K14" s="2">
        <v>119</v>
      </c>
      <c r="L14" s="2">
        <v>4241</v>
      </c>
      <c r="M14" s="2">
        <v>116</v>
      </c>
      <c r="N14" s="2">
        <v>4107</v>
      </c>
      <c r="O14" s="2">
        <v>108</v>
      </c>
      <c r="P14" s="2">
        <v>4268</v>
      </c>
      <c r="Q14" s="2">
        <v>107</v>
      </c>
      <c r="R14" s="2">
        <v>4289</v>
      </c>
      <c r="S14" s="2">
        <v>106</v>
      </c>
      <c r="T14" s="2">
        <v>4301</v>
      </c>
      <c r="U14" s="2">
        <v>107</v>
      </c>
    </row>
    <row r="15" spans="1:21" x14ac:dyDescent="0.35">
      <c r="A15" s="2" t="s">
        <v>12</v>
      </c>
      <c r="B15" s="2">
        <v>6603</v>
      </c>
      <c r="C15" s="2">
        <v>118</v>
      </c>
      <c r="D15" s="2">
        <v>6943</v>
      </c>
      <c r="E15" s="2">
        <v>120</v>
      </c>
      <c r="F15" s="2">
        <v>5207</v>
      </c>
      <c r="G15" s="2">
        <v>132</v>
      </c>
      <c r="H15" s="2">
        <v>5275</v>
      </c>
      <c r="I15" s="2">
        <v>128</v>
      </c>
      <c r="J15" s="2">
        <v>5552</v>
      </c>
      <c r="K15" s="2">
        <v>128</v>
      </c>
      <c r="L15" s="2">
        <v>5422</v>
      </c>
      <c r="M15" s="2">
        <v>124</v>
      </c>
      <c r="N15" s="2">
        <v>5251</v>
      </c>
      <c r="O15" s="2">
        <v>117</v>
      </c>
      <c r="P15" s="2">
        <v>5371</v>
      </c>
      <c r="Q15" s="2">
        <v>117</v>
      </c>
      <c r="R15" s="2">
        <v>5427</v>
      </c>
      <c r="S15" s="2">
        <v>116</v>
      </c>
      <c r="T15" s="2">
        <v>5376</v>
      </c>
      <c r="U15" s="2">
        <v>116</v>
      </c>
    </row>
    <row r="16" spans="1:21" x14ac:dyDescent="0.35">
      <c r="A16" s="2" t="s">
        <v>13</v>
      </c>
      <c r="B16" s="2">
        <v>57812</v>
      </c>
      <c r="C16" s="2">
        <v>98</v>
      </c>
      <c r="D16" s="2">
        <v>60316</v>
      </c>
      <c r="E16" s="2">
        <v>100</v>
      </c>
      <c r="F16" s="2">
        <v>47547</v>
      </c>
      <c r="G16" s="2">
        <v>113</v>
      </c>
      <c r="H16" s="2">
        <v>49260</v>
      </c>
      <c r="I16" s="2">
        <v>112</v>
      </c>
      <c r="J16" s="2">
        <v>51050</v>
      </c>
      <c r="K16" s="2">
        <v>111</v>
      </c>
      <c r="L16" s="2">
        <v>50214</v>
      </c>
      <c r="M16" s="2">
        <v>108</v>
      </c>
      <c r="N16" s="2">
        <v>48350</v>
      </c>
      <c r="O16" s="2">
        <v>101</v>
      </c>
      <c r="P16" s="2">
        <v>49898</v>
      </c>
      <c r="Q16" s="2">
        <v>101</v>
      </c>
      <c r="R16" s="2">
        <v>50002</v>
      </c>
      <c r="S16" s="2">
        <v>100</v>
      </c>
      <c r="T16" s="2">
        <v>49845</v>
      </c>
      <c r="U16" s="2">
        <v>101</v>
      </c>
    </row>
    <row r="17" spans="1:21" x14ac:dyDescent="0.35">
      <c r="A17" s="2" t="s">
        <v>14</v>
      </c>
      <c r="B17" s="2">
        <v>10775</v>
      </c>
      <c r="C17" s="2">
        <v>102</v>
      </c>
      <c r="D17" s="2">
        <v>11309</v>
      </c>
      <c r="E17" s="2">
        <v>105</v>
      </c>
      <c r="F17" s="2">
        <v>8408</v>
      </c>
      <c r="G17" s="2">
        <v>117</v>
      </c>
      <c r="H17" s="2">
        <v>8968</v>
      </c>
      <c r="I17" s="2">
        <v>114</v>
      </c>
      <c r="J17" s="2">
        <v>9460</v>
      </c>
      <c r="K17" s="2">
        <v>114</v>
      </c>
      <c r="L17" s="2">
        <v>9201</v>
      </c>
      <c r="M17" s="2">
        <v>111</v>
      </c>
      <c r="N17" s="2">
        <v>9076</v>
      </c>
      <c r="O17" s="2">
        <v>103</v>
      </c>
      <c r="P17" s="2">
        <v>9352</v>
      </c>
      <c r="Q17" s="2">
        <v>104</v>
      </c>
      <c r="R17" s="2">
        <v>9417</v>
      </c>
      <c r="S17" s="2">
        <v>103</v>
      </c>
      <c r="T17" s="2">
        <v>9390</v>
      </c>
      <c r="U17" s="2">
        <v>103</v>
      </c>
    </row>
    <row r="18" spans="1:21" x14ac:dyDescent="0.35">
      <c r="A18" s="2" t="s">
        <v>15</v>
      </c>
      <c r="B18" s="2">
        <v>2891</v>
      </c>
      <c r="C18" s="2">
        <v>96</v>
      </c>
      <c r="D18" s="2">
        <v>3010</v>
      </c>
      <c r="E18" s="2">
        <v>99</v>
      </c>
      <c r="F18" s="2">
        <v>2121</v>
      </c>
      <c r="G18" s="2">
        <v>111</v>
      </c>
      <c r="H18" s="2">
        <v>2363</v>
      </c>
      <c r="I18" s="2">
        <v>108</v>
      </c>
      <c r="J18" s="2">
        <v>2504</v>
      </c>
      <c r="K18" s="2">
        <v>108</v>
      </c>
      <c r="L18" s="2">
        <v>2416</v>
      </c>
      <c r="M18" s="2">
        <v>105</v>
      </c>
      <c r="N18" s="2">
        <v>2436</v>
      </c>
      <c r="O18" s="2">
        <v>98</v>
      </c>
      <c r="P18" s="2">
        <v>2550</v>
      </c>
      <c r="Q18" s="2">
        <v>98</v>
      </c>
      <c r="R18" s="2">
        <v>2567</v>
      </c>
      <c r="S18" s="2">
        <v>95</v>
      </c>
      <c r="T18" s="2">
        <v>2529</v>
      </c>
      <c r="U18" s="2">
        <v>95</v>
      </c>
    </row>
    <row r="19" spans="1:21" x14ac:dyDescent="0.35">
      <c r="A19" s="2" t="s">
        <v>16</v>
      </c>
      <c r="B19" s="2">
        <v>181965</v>
      </c>
      <c r="C19" s="2">
        <v>99</v>
      </c>
      <c r="D19" s="2">
        <v>187358</v>
      </c>
      <c r="E19" s="2">
        <v>100</v>
      </c>
      <c r="F19" s="2">
        <v>145727</v>
      </c>
      <c r="G19" s="2">
        <v>106</v>
      </c>
      <c r="H19" s="2">
        <v>153303</v>
      </c>
      <c r="I19" s="2">
        <v>104</v>
      </c>
      <c r="J19" s="2">
        <v>162237</v>
      </c>
      <c r="K19" s="2">
        <v>104</v>
      </c>
      <c r="L19" s="2">
        <v>159687</v>
      </c>
      <c r="M19" s="2">
        <v>102</v>
      </c>
      <c r="N19" s="2">
        <v>159585</v>
      </c>
      <c r="O19" s="2">
        <v>99</v>
      </c>
      <c r="P19" s="2">
        <v>168326</v>
      </c>
      <c r="Q19" s="2">
        <v>99</v>
      </c>
      <c r="R19" s="2">
        <v>168773</v>
      </c>
      <c r="S19" s="2">
        <v>97</v>
      </c>
      <c r="T19" s="2">
        <v>168564</v>
      </c>
      <c r="U19" s="2">
        <v>97</v>
      </c>
    </row>
    <row r="20" spans="1:21" x14ac:dyDescent="0.35">
      <c r="A20" s="2" t="s">
        <v>17</v>
      </c>
      <c r="B20" s="2">
        <v>66601</v>
      </c>
      <c r="C20" s="2">
        <v>99</v>
      </c>
      <c r="D20" s="2">
        <v>69546</v>
      </c>
      <c r="E20" s="2">
        <v>101</v>
      </c>
      <c r="F20" s="2">
        <v>52983</v>
      </c>
      <c r="G20" s="2">
        <v>110</v>
      </c>
      <c r="H20" s="2">
        <v>56505</v>
      </c>
      <c r="I20" s="2">
        <v>108</v>
      </c>
      <c r="J20" s="2">
        <v>60084</v>
      </c>
      <c r="K20" s="2">
        <v>107</v>
      </c>
      <c r="L20" s="2">
        <v>59242</v>
      </c>
      <c r="M20" s="2">
        <v>106</v>
      </c>
      <c r="N20" s="2">
        <v>58365</v>
      </c>
      <c r="O20" s="2">
        <v>100</v>
      </c>
      <c r="P20" s="2">
        <v>60937</v>
      </c>
      <c r="Q20" s="2">
        <v>100</v>
      </c>
      <c r="R20" s="2">
        <v>61707</v>
      </c>
      <c r="S20" s="2">
        <v>99</v>
      </c>
      <c r="T20" s="2">
        <v>61402</v>
      </c>
      <c r="U20" s="2">
        <v>99</v>
      </c>
    </row>
    <row r="21" spans="1:21" x14ac:dyDescent="0.35">
      <c r="A21" s="2" t="s">
        <v>18</v>
      </c>
      <c r="B21" s="2">
        <v>4630</v>
      </c>
      <c r="C21" s="2">
        <v>99</v>
      </c>
      <c r="D21" s="2">
        <v>4877</v>
      </c>
      <c r="E21" s="2">
        <v>101</v>
      </c>
      <c r="F21" s="2">
        <v>3520</v>
      </c>
      <c r="G21" s="2">
        <v>111</v>
      </c>
      <c r="H21" s="2">
        <v>3790</v>
      </c>
      <c r="I21" s="2">
        <v>108</v>
      </c>
      <c r="J21" s="2">
        <v>4160</v>
      </c>
      <c r="K21" s="2">
        <v>108</v>
      </c>
      <c r="L21" s="2">
        <v>4189</v>
      </c>
      <c r="M21" s="2">
        <v>105</v>
      </c>
      <c r="N21" s="2">
        <v>4140</v>
      </c>
      <c r="O21" s="2">
        <v>98</v>
      </c>
      <c r="P21" s="2">
        <v>4374</v>
      </c>
      <c r="Q21" s="2">
        <v>99</v>
      </c>
      <c r="R21" s="2">
        <v>4406</v>
      </c>
      <c r="S21" s="2">
        <v>98</v>
      </c>
      <c r="T21" s="2">
        <v>4365</v>
      </c>
      <c r="U21" s="2">
        <v>97</v>
      </c>
    </row>
    <row r="22" spans="1:21" x14ac:dyDescent="0.35">
      <c r="A22" s="2" t="s">
        <v>19</v>
      </c>
      <c r="B22" s="2">
        <v>47956</v>
      </c>
      <c r="C22" s="2">
        <v>104</v>
      </c>
      <c r="D22" s="2">
        <v>49446</v>
      </c>
      <c r="E22" s="2">
        <v>106</v>
      </c>
      <c r="F22" s="2">
        <v>34858</v>
      </c>
      <c r="G22" s="2">
        <v>115</v>
      </c>
      <c r="H22" s="2">
        <v>38568</v>
      </c>
      <c r="I22" s="2">
        <v>112</v>
      </c>
      <c r="J22" s="2">
        <v>42762</v>
      </c>
      <c r="K22" s="2">
        <v>111</v>
      </c>
      <c r="L22" s="2">
        <v>42197</v>
      </c>
      <c r="M22" s="2">
        <v>109</v>
      </c>
      <c r="N22" s="2">
        <v>42222</v>
      </c>
      <c r="O22" s="2">
        <v>104</v>
      </c>
      <c r="P22" s="2">
        <v>44232</v>
      </c>
      <c r="Q22" s="2">
        <v>105</v>
      </c>
      <c r="R22" s="2">
        <v>44770</v>
      </c>
      <c r="S22" s="2">
        <v>104</v>
      </c>
      <c r="T22" s="2">
        <v>44664</v>
      </c>
      <c r="U22" s="2">
        <v>104</v>
      </c>
    </row>
    <row r="23" spans="1:21" x14ac:dyDescent="0.35">
      <c r="A23" s="2" t="s">
        <v>20</v>
      </c>
      <c r="B23" s="2">
        <v>153507</v>
      </c>
      <c r="C23" s="2">
        <v>99</v>
      </c>
      <c r="D23" s="2">
        <v>159024</v>
      </c>
      <c r="E23" s="2">
        <v>101</v>
      </c>
      <c r="F23" s="2">
        <v>120308</v>
      </c>
      <c r="G23" s="2">
        <v>108</v>
      </c>
      <c r="H23" s="2">
        <v>126323</v>
      </c>
      <c r="I23" s="2">
        <v>105</v>
      </c>
      <c r="J23" s="2">
        <v>136158</v>
      </c>
      <c r="K23" s="2">
        <v>105</v>
      </c>
      <c r="L23" s="2">
        <v>134296</v>
      </c>
      <c r="M23" s="2">
        <v>103</v>
      </c>
      <c r="N23" s="2">
        <v>135330</v>
      </c>
      <c r="O23" s="2">
        <v>99</v>
      </c>
      <c r="P23" s="2">
        <v>142501</v>
      </c>
      <c r="Q23" s="2">
        <v>100</v>
      </c>
      <c r="R23" s="2">
        <v>143747</v>
      </c>
      <c r="S23" s="2">
        <v>98</v>
      </c>
      <c r="T23" s="2">
        <v>143835</v>
      </c>
      <c r="U23" s="2">
        <v>98</v>
      </c>
    </row>
    <row r="24" spans="1:21" x14ac:dyDescent="0.35">
      <c r="A24" s="2" t="s">
        <v>21</v>
      </c>
      <c r="B24" s="2">
        <v>18697</v>
      </c>
      <c r="C24" s="2">
        <v>96</v>
      </c>
      <c r="D24" s="2">
        <v>19587</v>
      </c>
      <c r="E24" s="2">
        <v>99</v>
      </c>
      <c r="F24" s="2">
        <v>14271</v>
      </c>
      <c r="G24" s="2">
        <v>112</v>
      </c>
      <c r="H24" s="2">
        <v>15132</v>
      </c>
      <c r="I24" s="2">
        <v>109</v>
      </c>
      <c r="J24" s="2">
        <v>16148</v>
      </c>
      <c r="K24" s="2">
        <v>108</v>
      </c>
      <c r="L24" s="2">
        <v>16105</v>
      </c>
      <c r="M24" s="2">
        <v>106</v>
      </c>
      <c r="N24" s="2">
        <v>15942</v>
      </c>
      <c r="O24" s="2">
        <v>99</v>
      </c>
      <c r="P24" s="2">
        <v>16410</v>
      </c>
      <c r="Q24" s="2">
        <v>99</v>
      </c>
      <c r="R24" s="2">
        <v>16541</v>
      </c>
      <c r="S24" s="2">
        <v>98</v>
      </c>
      <c r="T24" s="2">
        <v>16464</v>
      </c>
      <c r="U24" s="2">
        <v>98</v>
      </c>
    </row>
    <row r="25" spans="1:21" ht="25.4" customHeight="1" thickBot="1" x14ac:dyDescent="0.4">
      <c r="A25" s="17" t="s">
        <v>33</v>
      </c>
      <c r="B25" s="17">
        <v>689572</v>
      </c>
      <c r="C25" s="17">
        <v>102</v>
      </c>
      <c r="D25" s="17">
        <v>715899</v>
      </c>
      <c r="E25" s="17">
        <v>104</v>
      </c>
      <c r="F25" s="17">
        <v>549710</v>
      </c>
      <c r="G25" s="17">
        <v>113</v>
      </c>
      <c r="H25" s="17">
        <v>574147</v>
      </c>
      <c r="I25" s="17">
        <v>111</v>
      </c>
      <c r="J25" s="17">
        <v>607802</v>
      </c>
      <c r="K25" s="17">
        <v>110</v>
      </c>
      <c r="L25" s="17">
        <v>599375</v>
      </c>
      <c r="M25" s="17">
        <v>108</v>
      </c>
      <c r="N25" s="17">
        <v>591781</v>
      </c>
      <c r="O25" s="17">
        <v>102</v>
      </c>
      <c r="P25" s="17">
        <v>616466</v>
      </c>
      <c r="Q25" s="17">
        <v>102</v>
      </c>
      <c r="R25" s="17">
        <v>620221</v>
      </c>
      <c r="S25" s="17">
        <v>101</v>
      </c>
      <c r="T25" s="17">
        <v>617841</v>
      </c>
      <c r="U25" s="17">
        <v>101</v>
      </c>
    </row>
    <row r="26" spans="1:21" ht="25.4" customHeight="1" thickTop="1" x14ac:dyDescent="0.35">
      <c r="A26" s="13" t="s">
        <v>0</v>
      </c>
      <c r="B26" s="14">
        <v>116881</v>
      </c>
      <c r="C26" s="14">
        <v>112</v>
      </c>
      <c r="D26" s="14">
        <v>122291</v>
      </c>
      <c r="E26" s="14">
        <v>114</v>
      </c>
      <c r="F26" s="14">
        <v>97915</v>
      </c>
      <c r="G26" s="14">
        <v>128</v>
      </c>
      <c r="H26" s="14">
        <v>97511</v>
      </c>
      <c r="I26" s="14">
        <v>126</v>
      </c>
      <c r="J26" s="14">
        <v>100011</v>
      </c>
      <c r="K26" s="14">
        <v>125</v>
      </c>
      <c r="L26" s="14">
        <v>98800</v>
      </c>
      <c r="M26" s="14">
        <v>121</v>
      </c>
      <c r="N26" s="14">
        <v>94218</v>
      </c>
      <c r="O26" s="14">
        <v>113</v>
      </c>
      <c r="P26" s="14">
        <v>95471</v>
      </c>
      <c r="Q26" s="14">
        <v>112</v>
      </c>
      <c r="R26" s="14">
        <v>95790</v>
      </c>
      <c r="S26" s="14">
        <v>112</v>
      </c>
      <c r="T26" s="14">
        <v>94549</v>
      </c>
      <c r="U26" s="14">
        <v>112</v>
      </c>
    </row>
    <row r="27" spans="1:21" ht="25.4" customHeight="1" x14ac:dyDescent="0.35">
      <c r="A27" s="13" t="s">
        <v>1</v>
      </c>
      <c r="B27" s="14">
        <v>85669</v>
      </c>
      <c r="C27" s="14">
        <v>102</v>
      </c>
      <c r="D27" s="14">
        <v>89451</v>
      </c>
      <c r="E27" s="14">
        <v>105</v>
      </c>
      <c r="F27" s="14">
        <v>69599</v>
      </c>
      <c r="G27" s="14">
        <v>117</v>
      </c>
      <c r="H27" s="14">
        <v>71684</v>
      </c>
      <c r="I27" s="14">
        <v>115</v>
      </c>
      <c r="J27" s="14">
        <v>74278</v>
      </c>
      <c r="K27" s="14">
        <v>114</v>
      </c>
      <c r="L27" s="14">
        <v>73242</v>
      </c>
      <c r="M27" s="14">
        <v>111</v>
      </c>
      <c r="N27" s="14">
        <v>70467</v>
      </c>
      <c r="O27" s="14">
        <v>104</v>
      </c>
      <c r="P27" s="14">
        <v>72313</v>
      </c>
      <c r="Q27" s="14">
        <v>104</v>
      </c>
      <c r="R27" s="14">
        <v>72503</v>
      </c>
      <c r="S27" s="14">
        <v>103</v>
      </c>
      <c r="T27" s="14">
        <v>72079</v>
      </c>
      <c r="U27" s="14">
        <v>103</v>
      </c>
    </row>
    <row r="28" spans="1:21" ht="25.4" customHeight="1" thickBot="1" x14ac:dyDescent="0.4">
      <c r="A28" s="15" t="s">
        <v>2</v>
      </c>
      <c r="B28" s="16">
        <v>487022</v>
      </c>
      <c r="C28" s="16">
        <v>99</v>
      </c>
      <c r="D28" s="16">
        <v>504157</v>
      </c>
      <c r="E28" s="16">
        <v>101</v>
      </c>
      <c r="F28" s="16">
        <v>382196</v>
      </c>
      <c r="G28" s="16">
        <v>108</v>
      </c>
      <c r="H28" s="16">
        <v>404952</v>
      </c>
      <c r="I28" s="16">
        <v>106</v>
      </c>
      <c r="J28" s="16">
        <v>433513</v>
      </c>
      <c r="K28" s="16">
        <v>106</v>
      </c>
      <c r="L28" s="16">
        <v>427333</v>
      </c>
      <c r="M28" s="16">
        <v>104</v>
      </c>
      <c r="N28" s="16">
        <v>427096</v>
      </c>
      <c r="O28" s="16">
        <v>100</v>
      </c>
      <c r="P28" s="16">
        <v>448682</v>
      </c>
      <c r="Q28" s="16">
        <v>100</v>
      </c>
      <c r="R28" s="16">
        <v>451928</v>
      </c>
      <c r="S28" s="16">
        <v>98</v>
      </c>
      <c r="T28" s="16">
        <v>451213</v>
      </c>
      <c r="U28" s="16">
        <v>99</v>
      </c>
    </row>
    <row r="29" spans="1:21" ht="5.15" customHeight="1" thickTop="1" x14ac:dyDescent="0.35">
      <c r="A29" s="54"/>
      <c r="J29" s="24"/>
    </row>
    <row r="30" spans="1:21" ht="46.4" customHeight="1" x14ac:dyDescent="0.35">
      <c r="A30" s="420" t="s">
        <v>118</v>
      </c>
      <c r="B30" s="420"/>
      <c r="C30" s="420"/>
      <c r="D30" s="420"/>
      <c r="E30" s="420"/>
      <c r="F30" s="420"/>
      <c r="G30" s="420"/>
      <c r="H30" s="420"/>
      <c r="I30" s="420"/>
      <c r="J30" s="420"/>
      <c r="K30" s="420"/>
      <c r="L30" s="420"/>
      <c r="M30" s="420"/>
      <c r="N30" s="420"/>
      <c r="O30" s="420"/>
      <c r="P30" s="420"/>
      <c r="Q30" s="420"/>
      <c r="R30" s="420"/>
      <c r="S30" s="420"/>
      <c r="T30" s="420"/>
      <c r="U30" s="420"/>
    </row>
    <row r="31" spans="1:21" x14ac:dyDescent="0.35">
      <c r="A31" s="54" t="str">
        <f>+INDICE!B30</f>
        <v xml:space="preserve"> Lettura dati 2 novembre 2023</v>
      </c>
      <c r="B31" s="100"/>
      <c r="C31" s="100"/>
      <c r="D31" s="100"/>
      <c r="E31" s="100"/>
      <c r="F31" s="100"/>
      <c r="G31" s="100"/>
      <c r="H31" s="100"/>
      <c r="I31" s="68"/>
      <c r="J31" s="3"/>
      <c r="K31" s="3"/>
      <c r="L31" s="3"/>
      <c r="M31" s="3"/>
    </row>
    <row r="32" spans="1:21" ht="15" x14ac:dyDescent="0.35">
      <c r="B32" s="7"/>
      <c r="C32" s="65"/>
    </row>
    <row r="36" spans="2:6" x14ac:dyDescent="0.35">
      <c r="F36" s="24"/>
    </row>
    <row r="39" spans="2:6" x14ac:dyDescent="0.35">
      <c r="B39" s="4"/>
    </row>
    <row r="40" spans="2:6" x14ac:dyDescent="0.35">
      <c r="B40" s="4"/>
    </row>
    <row r="41" spans="2:6" x14ac:dyDescent="0.35">
      <c r="B41" s="4"/>
    </row>
    <row r="42" spans="2:6" x14ac:dyDescent="0.35">
      <c r="B42" s="4"/>
      <c r="C42" s="65"/>
    </row>
    <row r="43" spans="2:6" x14ac:dyDescent="0.35">
      <c r="B43" s="4"/>
    </row>
    <row r="44" spans="2:6" x14ac:dyDescent="0.35">
      <c r="B44" s="4"/>
    </row>
    <row r="45" spans="2:6" x14ac:dyDescent="0.35">
      <c r="B45" s="4"/>
    </row>
    <row r="46" spans="2:6" x14ac:dyDescent="0.35">
      <c r="B46" s="4"/>
    </row>
    <row r="47" spans="2:6" x14ac:dyDescent="0.35">
      <c r="B47" s="4"/>
    </row>
    <row r="48" spans="2:6" x14ac:dyDescent="0.35">
      <c r="B48" s="4"/>
    </row>
    <row r="49" spans="2:2" x14ac:dyDescent="0.35">
      <c r="B49" s="4"/>
    </row>
    <row r="50" spans="2:2" x14ac:dyDescent="0.35">
      <c r="B50" s="4"/>
    </row>
    <row r="51" spans="2:2" x14ac:dyDescent="0.35">
      <c r="B51" s="4"/>
    </row>
    <row r="52" spans="2:2" x14ac:dyDescent="0.35">
      <c r="B52" s="4"/>
    </row>
    <row r="53" spans="2:2" x14ac:dyDescent="0.35">
      <c r="B53" s="4"/>
    </row>
    <row r="54" spans="2:2" x14ac:dyDescent="0.35">
      <c r="B54" s="4"/>
    </row>
    <row r="55" spans="2:2" x14ac:dyDescent="0.35">
      <c r="B55" s="4"/>
    </row>
    <row r="56" spans="2:2" x14ac:dyDescent="0.35">
      <c r="B56" s="4"/>
    </row>
    <row r="57" spans="2:2" x14ac:dyDescent="0.35">
      <c r="B57" s="4"/>
    </row>
    <row r="58" spans="2:2" x14ac:dyDescent="0.35">
      <c r="B58" s="4"/>
    </row>
    <row r="59" spans="2:2" x14ac:dyDescent="0.35">
      <c r="B59" s="4"/>
    </row>
  </sheetData>
  <mergeCells count="12">
    <mergeCell ref="A30:U30"/>
    <mergeCell ref="A2:A3"/>
    <mergeCell ref="B2:C2"/>
    <mergeCell ref="D2:E2"/>
    <mergeCell ref="F2:G2"/>
    <mergeCell ref="H2:I2"/>
    <mergeCell ref="J2:K2"/>
    <mergeCell ref="L2:M2"/>
    <mergeCell ref="N2:O2"/>
    <mergeCell ref="P2:Q2"/>
    <mergeCell ref="R2:S2"/>
    <mergeCell ref="T2:U2"/>
  </mergeCells>
  <pageMargins left="0.70866141732283472" right="0.70866141732283472" top="0.74803149606299213" bottom="0.74803149606299213" header="0.31496062992125984" footer="0.31496062992125984"/>
  <pageSetup paperSize="9" scale="50"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9F48BA-6687-4FE7-9D6A-7F337B51E3FA}">
  <sheetPr>
    <pageSetUpPr fitToPage="1"/>
  </sheetPr>
  <dimension ref="A1:U59"/>
  <sheetViews>
    <sheetView showGridLines="0" topLeftCell="A4" zoomScale="70" zoomScaleNormal="70" workbookViewId="0">
      <selection activeCell="A27" sqref="A27:K27"/>
    </sheetView>
  </sheetViews>
  <sheetFormatPr defaultRowHeight="14.5" x14ac:dyDescent="0.35"/>
  <cols>
    <col min="1" max="1" width="30.26953125" style="1" customWidth="1"/>
    <col min="2" max="2" width="17.453125" style="1" customWidth="1"/>
    <col min="3" max="3" width="17.453125" style="66" customWidth="1"/>
    <col min="4" max="4" width="17.453125" style="1" customWidth="1"/>
    <col min="5" max="5" width="17.453125" style="66" customWidth="1"/>
    <col min="6" max="6" width="17.453125" style="1" customWidth="1"/>
    <col min="7" max="7" width="17.453125" style="66" customWidth="1"/>
    <col min="8" max="8" width="17.453125" style="1" customWidth="1"/>
    <col min="9" max="9" width="17.453125" style="66" customWidth="1"/>
    <col min="10" max="13" width="17.453125" style="1" customWidth="1"/>
    <col min="14" max="15" width="17.453125" customWidth="1"/>
    <col min="16" max="16" width="14.1796875" customWidth="1"/>
    <col min="17" max="17" width="16.54296875" customWidth="1"/>
    <col min="18" max="18" width="13.81640625" customWidth="1"/>
    <col min="19" max="19" width="16.1796875" customWidth="1"/>
    <col min="20" max="21" width="11.54296875" customWidth="1"/>
  </cols>
  <sheetData>
    <row r="1" spans="1:19" ht="59.9" customHeight="1" thickBot="1" x14ac:dyDescent="0.4">
      <c r="A1" s="427" t="s">
        <v>144</v>
      </c>
      <c r="B1" s="427"/>
      <c r="C1" s="427"/>
      <c r="D1" s="427"/>
      <c r="E1" s="427"/>
      <c r="F1" s="427"/>
      <c r="G1" s="427"/>
      <c r="H1" s="118"/>
      <c r="I1" s="118"/>
      <c r="J1" s="118"/>
      <c r="K1" s="118"/>
      <c r="L1" s="165"/>
      <c r="M1" s="165"/>
      <c r="N1" s="42"/>
      <c r="O1" s="42"/>
    </row>
    <row r="2" spans="1:19" ht="43.4" customHeight="1" thickTop="1" x14ac:dyDescent="0.35">
      <c r="A2" s="421" t="s">
        <v>79</v>
      </c>
      <c r="B2" s="424" t="s">
        <v>131</v>
      </c>
      <c r="C2" s="425"/>
      <c r="D2" s="424" t="s">
        <v>195</v>
      </c>
      <c r="E2" s="425"/>
      <c r="F2" s="424" t="s">
        <v>204</v>
      </c>
      <c r="G2" s="425"/>
      <c r="H2" s="424" t="s">
        <v>210</v>
      </c>
      <c r="I2" s="425"/>
      <c r="J2" s="424" t="s">
        <v>214</v>
      </c>
      <c r="K2" s="425"/>
      <c r="L2" s="424" t="s">
        <v>217</v>
      </c>
      <c r="M2" s="425"/>
      <c r="N2" s="424" t="s">
        <v>221</v>
      </c>
      <c r="O2" s="425"/>
      <c r="P2" s="424" t="s">
        <v>224</v>
      </c>
      <c r="Q2" s="425"/>
      <c r="R2" s="424" t="s">
        <v>238</v>
      </c>
      <c r="S2" s="425"/>
    </row>
    <row r="3" spans="1:19" ht="93.65" customHeight="1" thickBot="1" x14ac:dyDescent="0.4">
      <c r="A3" s="395"/>
      <c r="B3" s="231" t="s">
        <v>93</v>
      </c>
      <c r="C3" s="232" t="s">
        <v>109</v>
      </c>
      <c r="D3" s="231" t="s">
        <v>93</v>
      </c>
      <c r="E3" s="232" t="s">
        <v>109</v>
      </c>
      <c r="F3" s="231" t="s">
        <v>93</v>
      </c>
      <c r="G3" s="232" t="s">
        <v>109</v>
      </c>
      <c r="H3" s="231" t="s">
        <v>93</v>
      </c>
      <c r="I3" s="232" t="s">
        <v>109</v>
      </c>
      <c r="J3" s="231" t="s">
        <v>93</v>
      </c>
      <c r="K3" s="232" t="s">
        <v>109</v>
      </c>
      <c r="L3" s="231" t="s">
        <v>93</v>
      </c>
      <c r="M3" s="232" t="s">
        <v>109</v>
      </c>
      <c r="N3" s="231" t="s">
        <v>93</v>
      </c>
      <c r="O3" s="232" t="s">
        <v>109</v>
      </c>
      <c r="P3" s="231" t="s">
        <v>93</v>
      </c>
      <c r="Q3" s="232" t="s">
        <v>109</v>
      </c>
      <c r="R3" s="231" t="s">
        <v>93</v>
      </c>
      <c r="S3" s="232" t="s">
        <v>109</v>
      </c>
    </row>
    <row r="4" spans="1:19" s="78" customFormat="1" ht="25" customHeight="1" thickTop="1" x14ac:dyDescent="0.35">
      <c r="A4" s="230" t="s">
        <v>4</v>
      </c>
      <c r="B4" s="230">
        <v>23455</v>
      </c>
      <c r="C4" s="230">
        <v>110</v>
      </c>
      <c r="D4" s="230">
        <v>20023</v>
      </c>
      <c r="E4" s="230">
        <v>118</v>
      </c>
      <c r="F4" s="230">
        <v>20342</v>
      </c>
      <c r="G4" s="230">
        <v>122</v>
      </c>
      <c r="H4" s="230">
        <v>19337</v>
      </c>
      <c r="I4" s="230">
        <v>120</v>
      </c>
      <c r="J4" s="230">
        <v>19136</v>
      </c>
      <c r="K4" s="230">
        <v>121</v>
      </c>
      <c r="L4" s="230">
        <v>19278</v>
      </c>
      <c r="M4" s="230">
        <v>120</v>
      </c>
      <c r="N4" s="230">
        <v>19256</v>
      </c>
      <c r="O4" s="230">
        <v>121</v>
      </c>
      <c r="P4" s="230">
        <v>18498</v>
      </c>
      <c r="Q4" s="230">
        <v>120</v>
      </c>
      <c r="R4" s="230">
        <v>17623</v>
      </c>
      <c r="S4" s="230">
        <v>121</v>
      </c>
    </row>
    <row r="5" spans="1:19" x14ac:dyDescent="0.35">
      <c r="A5" s="2" t="s">
        <v>5</v>
      </c>
      <c r="B5" s="2">
        <v>301</v>
      </c>
      <c r="C5" s="2">
        <v>113</v>
      </c>
      <c r="D5" s="2">
        <v>249</v>
      </c>
      <c r="E5" s="2">
        <v>123</v>
      </c>
      <c r="F5" s="2">
        <v>242</v>
      </c>
      <c r="G5" s="2">
        <v>132</v>
      </c>
      <c r="H5" s="2">
        <v>224</v>
      </c>
      <c r="I5" s="2">
        <v>125</v>
      </c>
      <c r="J5" s="2">
        <v>223</v>
      </c>
      <c r="K5" s="2">
        <v>120</v>
      </c>
      <c r="L5" s="2">
        <v>210</v>
      </c>
      <c r="M5" s="2">
        <v>123</v>
      </c>
      <c r="N5" s="2">
        <v>204</v>
      </c>
      <c r="O5" s="2">
        <v>121</v>
      </c>
      <c r="P5" s="2">
        <v>198</v>
      </c>
      <c r="Q5" s="2">
        <v>123</v>
      </c>
      <c r="R5" s="2">
        <v>183</v>
      </c>
      <c r="S5" s="2">
        <v>123</v>
      </c>
    </row>
    <row r="6" spans="1:19" x14ac:dyDescent="0.35">
      <c r="A6" s="2" t="s">
        <v>6</v>
      </c>
      <c r="B6" s="2">
        <v>34487</v>
      </c>
      <c r="C6" s="2">
        <v>118</v>
      </c>
      <c r="D6" s="2">
        <v>28845</v>
      </c>
      <c r="E6" s="2">
        <v>124</v>
      </c>
      <c r="F6" s="2">
        <v>28642</v>
      </c>
      <c r="G6" s="2">
        <v>128</v>
      </c>
      <c r="H6" s="2">
        <v>26369</v>
      </c>
      <c r="I6" s="2">
        <v>126</v>
      </c>
      <c r="J6" s="2">
        <v>25859</v>
      </c>
      <c r="K6" s="2">
        <v>126</v>
      </c>
      <c r="L6" s="2">
        <v>25807</v>
      </c>
      <c r="M6" s="2">
        <v>127</v>
      </c>
      <c r="N6" s="2">
        <v>25653</v>
      </c>
      <c r="O6" s="2">
        <v>127</v>
      </c>
      <c r="P6" s="2">
        <v>24355</v>
      </c>
      <c r="Q6" s="2">
        <v>126</v>
      </c>
      <c r="R6" s="2">
        <v>23162</v>
      </c>
      <c r="S6" s="2">
        <v>126</v>
      </c>
    </row>
    <row r="7" spans="1:19" x14ac:dyDescent="0.35">
      <c r="A7" s="2" t="s">
        <v>71</v>
      </c>
      <c r="B7" s="2">
        <v>1948</v>
      </c>
      <c r="C7" s="2">
        <v>145</v>
      </c>
      <c r="D7" s="2">
        <v>1439</v>
      </c>
      <c r="E7" s="2">
        <v>152</v>
      </c>
      <c r="F7" s="2">
        <v>1454</v>
      </c>
      <c r="G7" s="2">
        <v>154</v>
      </c>
      <c r="H7" s="2">
        <v>1402</v>
      </c>
      <c r="I7" s="2">
        <v>151</v>
      </c>
      <c r="J7" s="2">
        <v>1374</v>
      </c>
      <c r="K7" s="2">
        <v>152</v>
      </c>
      <c r="L7" s="2">
        <v>1397</v>
      </c>
      <c r="M7" s="2">
        <v>155</v>
      </c>
      <c r="N7" s="2">
        <v>1440</v>
      </c>
      <c r="O7" s="2">
        <v>157</v>
      </c>
      <c r="P7" s="2">
        <v>1421</v>
      </c>
      <c r="Q7" s="2">
        <v>156</v>
      </c>
      <c r="R7" s="2">
        <v>1334</v>
      </c>
      <c r="S7" s="2">
        <v>156</v>
      </c>
    </row>
    <row r="8" spans="1:19" x14ac:dyDescent="0.35">
      <c r="A8" s="2" t="s">
        <v>72</v>
      </c>
      <c r="B8" s="2">
        <v>191</v>
      </c>
      <c r="C8" s="2">
        <v>140</v>
      </c>
      <c r="D8" s="2">
        <v>143</v>
      </c>
      <c r="E8" s="2">
        <v>136</v>
      </c>
      <c r="F8" s="2">
        <v>154</v>
      </c>
      <c r="G8" s="2">
        <v>137</v>
      </c>
      <c r="H8" s="2">
        <v>134</v>
      </c>
      <c r="I8" s="2">
        <v>135</v>
      </c>
      <c r="J8" s="2">
        <v>137</v>
      </c>
      <c r="K8" s="2">
        <v>149</v>
      </c>
      <c r="L8" s="2">
        <v>137</v>
      </c>
      <c r="M8" s="2">
        <v>153</v>
      </c>
      <c r="N8" s="2">
        <v>126</v>
      </c>
      <c r="O8" s="2">
        <v>149</v>
      </c>
      <c r="P8" s="2">
        <v>121</v>
      </c>
      <c r="Q8" s="2">
        <v>142</v>
      </c>
      <c r="R8" s="2">
        <v>111</v>
      </c>
      <c r="S8" s="2">
        <v>149</v>
      </c>
    </row>
    <row r="9" spans="1:19" x14ac:dyDescent="0.35">
      <c r="A9" s="2" t="s">
        <v>7</v>
      </c>
      <c r="B9" s="2">
        <v>9737</v>
      </c>
      <c r="C9" s="2">
        <v>118</v>
      </c>
      <c r="D9" s="2">
        <v>7880</v>
      </c>
      <c r="E9" s="2">
        <v>125</v>
      </c>
      <c r="F9" s="2">
        <v>7887</v>
      </c>
      <c r="G9" s="2">
        <v>127</v>
      </c>
      <c r="H9" s="2">
        <v>7272</v>
      </c>
      <c r="I9" s="2">
        <v>126</v>
      </c>
      <c r="J9" s="2">
        <v>7170</v>
      </c>
      <c r="K9" s="2">
        <v>127</v>
      </c>
      <c r="L9" s="2">
        <v>7127</v>
      </c>
      <c r="M9" s="2">
        <v>127</v>
      </c>
      <c r="N9" s="2">
        <v>7035</v>
      </c>
      <c r="O9" s="2">
        <v>127</v>
      </c>
      <c r="P9" s="2">
        <v>6747</v>
      </c>
      <c r="Q9" s="2">
        <v>127</v>
      </c>
      <c r="R9" s="2">
        <v>6413</v>
      </c>
      <c r="S9" s="2">
        <v>127</v>
      </c>
    </row>
    <row r="10" spans="1:19" x14ac:dyDescent="0.35">
      <c r="A10" s="2" t="s">
        <v>63</v>
      </c>
      <c r="B10" s="2">
        <v>2587</v>
      </c>
      <c r="C10" s="2">
        <v>114</v>
      </c>
      <c r="D10" s="2">
        <v>2086</v>
      </c>
      <c r="E10" s="2">
        <v>123</v>
      </c>
      <c r="F10" s="2">
        <v>2101</v>
      </c>
      <c r="G10" s="2">
        <v>125</v>
      </c>
      <c r="H10" s="2">
        <v>1943</v>
      </c>
      <c r="I10" s="2">
        <v>124</v>
      </c>
      <c r="J10" s="2">
        <v>1878</v>
      </c>
      <c r="K10" s="2">
        <v>122</v>
      </c>
      <c r="L10" s="2">
        <v>1867</v>
      </c>
      <c r="M10" s="2">
        <v>122</v>
      </c>
      <c r="N10" s="2">
        <v>1840</v>
      </c>
      <c r="O10" s="2">
        <v>123</v>
      </c>
      <c r="P10" s="2">
        <v>1755</v>
      </c>
      <c r="Q10" s="2">
        <v>123</v>
      </c>
      <c r="R10" s="2">
        <v>1620</v>
      </c>
      <c r="S10" s="2">
        <v>122</v>
      </c>
    </row>
    <row r="11" spans="1:19" x14ac:dyDescent="0.35">
      <c r="A11" s="2" t="s">
        <v>8</v>
      </c>
      <c r="B11" s="2">
        <v>7236</v>
      </c>
      <c r="C11" s="2">
        <v>109</v>
      </c>
      <c r="D11" s="2">
        <v>6098</v>
      </c>
      <c r="E11" s="2">
        <v>114</v>
      </c>
      <c r="F11" s="2">
        <v>6137</v>
      </c>
      <c r="G11" s="2">
        <v>119</v>
      </c>
      <c r="H11" s="2">
        <v>5669</v>
      </c>
      <c r="I11" s="2">
        <v>117</v>
      </c>
      <c r="J11" s="2">
        <v>5587</v>
      </c>
      <c r="K11" s="2">
        <v>116</v>
      </c>
      <c r="L11" s="2">
        <v>5576</v>
      </c>
      <c r="M11" s="2">
        <v>117</v>
      </c>
      <c r="N11" s="2">
        <v>5507</v>
      </c>
      <c r="O11" s="2">
        <v>116</v>
      </c>
      <c r="P11" s="2">
        <v>5324</v>
      </c>
      <c r="Q11" s="2">
        <v>116</v>
      </c>
      <c r="R11" s="2">
        <v>5011</v>
      </c>
      <c r="S11" s="2">
        <v>117</v>
      </c>
    </row>
    <row r="12" spans="1:19" x14ac:dyDescent="0.35">
      <c r="A12" s="2" t="s">
        <v>9</v>
      </c>
      <c r="B12" s="2">
        <v>12960</v>
      </c>
      <c r="C12" s="2">
        <v>121</v>
      </c>
      <c r="D12" s="2">
        <v>10628</v>
      </c>
      <c r="E12" s="2">
        <v>128</v>
      </c>
      <c r="F12" s="2">
        <v>10601</v>
      </c>
      <c r="G12" s="2">
        <v>131</v>
      </c>
      <c r="H12" s="2">
        <v>9769</v>
      </c>
      <c r="I12" s="2">
        <v>130</v>
      </c>
      <c r="J12" s="2">
        <v>9625</v>
      </c>
      <c r="K12" s="2">
        <v>130</v>
      </c>
      <c r="L12" s="2">
        <v>9561</v>
      </c>
      <c r="M12" s="2">
        <v>130</v>
      </c>
      <c r="N12" s="2">
        <v>9522</v>
      </c>
      <c r="O12" s="2">
        <v>129</v>
      </c>
      <c r="P12" s="2">
        <v>9090</v>
      </c>
      <c r="Q12" s="2">
        <v>130</v>
      </c>
      <c r="R12" s="2">
        <v>8450</v>
      </c>
      <c r="S12" s="2">
        <v>128</v>
      </c>
    </row>
    <row r="13" spans="1:19" x14ac:dyDescent="0.35">
      <c r="A13" s="2" t="s">
        <v>10</v>
      </c>
      <c r="B13" s="2">
        <v>12266</v>
      </c>
      <c r="C13" s="2">
        <v>111</v>
      </c>
      <c r="D13" s="2">
        <v>10222</v>
      </c>
      <c r="E13" s="2">
        <v>118</v>
      </c>
      <c r="F13" s="2">
        <v>10135</v>
      </c>
      <c r="G13" s="2">
        <v>121</v>
      </c>
      <c r="H13" s="2">
        <v>9429</v>
      </c>
      <c r="I13" s="2">
        <v>120</v>
      </c>
      <c r="J13" s="2">
        <v>9296</v>
      </c>
      <c r="K13" s="2">
        <v>120</v>
      </c>
      <c r="L13" s="2">
        <v>9167</v>
      </c>
      <c r="M13" s="2">
        <v>120</v>
      </c>
      <c r="N13" s="2">
        <v>9101</v>
      </c>
      <c r="O13" s="2">
        <v>121</v>
      </c>
      <c r="P13" s="2">
        <v>8681</v>
      </c>
      <c r="Q13" s="2">
        <v>120</v>
      </c>
      <c r="R13" s="2">
        <v>8053</v>
      </c>
      <c r="S13" s="2">
        <v>120</v>
      </c>
    </row>
    <row r="14" spans="1:19" x14ac:dyDescent="0.35">
      <c r="A14" s="2" t="s">
        <v>11</v>
      </c>
      <c r="B14" s="2">
        <v>4299</v>
      </c>
      <c r="C14" s="2">
        <v>111</v>
      </c>
      <c r="D14" s="2">
        <v>3575</v>
      </c>
      <c r="E14" s="2">
        <v>120</v>
      </c>
      <c r="F14" s="2">
        <v>3581</v>
      </c>
      <c r="G14" s="2">
        <v>122</v>
      </c>
      <c r="H14" s="2">
        <v>3326</v>
      </c>
      <c r="I14" s="2">
        <v>122</v>
      </c>
      <c r="J14" s="2">
        <v>3256</v>
      </c>
      <c r="K14" s="2">
        <v>122</v>
      </c>
      <c r="L14" s="2">
        <v>3255</v>
      </c>
      <c r="M14" s="2">
        <v>122</v>
      </c>
      <c r="N14" s="2">
        <v>3250</v>
      </c>
      <c r="O14" s="2">
        <v>122</v>
      </c>
      <c r="P14" s="2">
        <v>3088</v>
      </c>
      <c r="Q14" s="2">
        <v>122</v>
      </c>
      <c r="R14" s="2">
        <v>2892</v>
      </c>
      <c r="S14" s="2">
        <v>122</v>
      </c>
    </row>
    <row r="15" spans="1:19" x14ac:dyDescent="0.35">
      <c r="A15" s="2" t="s">
        <v>12</v>
      </c>
      <c r="B15" s="2">
        <v>5353</v>
      </c>
      <c r="C15" s="2">
        <v>121</v>
      </c>
      <c r="D15" s="2">
        <v>4474</v>
      </c>
      <c r="E15" s="2">
        <v>130</v>
      </c>
      <c r="F15" s="2">
        <v>4496</v>
      </c>
      <c r="G15" s="2">
        <v>132</v>
      </c>
      <c r="H15" s="2">
        <v>4173</v>
      </c>
      <c r="I15" s="2">
        <v>130</v>
      </c>
      <c r="J15" s="2">
        <v>4063</v>
      </c>
      <c r="K15" s="2">
        <v>129</v>
      </c>
      <c r="L15" s="2">
        <v>4054</v>
      </c>
      <c r="M15" s="2">
        <v>130</v>
      </c>
      <c r="N15" s="2">
        <v>3986</v>
      </c>
      <c r="O15" s="2">
        <v>129</v>
      </c>
      <c r="P15" s="2">
        <v>3813</v>
      </c>
      <c r="Q15" s="2">
        <v>130</v>
      </c>
      <c r="R15" s="2">
        <v>3568</v>
      </c>
      <c r="S15" s="2">
        <v>132</v>
      </c>
    </row>
    <row r="16" spans="1:19" x14ac:dyDescent="0.35">
      <c r="A16" s="2" t="s">
        <v>13</v>
      </c>
      <c r="B16" s="2">
        <v>49212</v>
      </c>
      <c r="C16" s="2">
        <v>105</v>
      </c>
      <c r="D16" s="2">
        <v>42787</v>
      </c>
      <c r="E16" s="2">
        <v>113</v>
      </c>
      <c r="F16" s="2">
        <v>42945</v>
      </c>
      <c r="G16" s="2">
        <v>116</v>
      </c>
      <c r="H16" s="2">
        <v>39893</v>
      </c>
      <c r="I16" s="2">
        <v>115</v>
      </c>
      <c r="J16" s="2">
        <v>39181</v>
      </c>
      <c r="K16" s="2">
        <v>114</v>
      </c>
      <c r="L16" s="2">
        <v>39212</v>
      </c>
      <c r="M16" s="2">
        <v>115</v>
      </c>
      <c r="N16" s="2">
        <v>39109</v>
      </c>
      <c r="O16" s="2">
        <v>115</v>
      </c>
      <c r="P16" s="2">
        <v>36933</v>
      </c>
      <c r="Q16" s="2">
        <v>115</v>
      </c>
      <c r="R16" s="2">
        <v>34977</v>
      </c>
      <c r="S16" s="2">
        <v>115</v>
      </c>
    </row>
    <row r="17" spans="1:21" x14ac:dyDescent="0.35">
      <c r="A17" s="2" t="s">
        <v>14</v>
      </c>
      <c r="B17" s="2">
        <v>9294</v>
      </c>
      <c r="C17" s="2">
        <v>107</v>
      </c>
      <c r="D17" s="2">
        <v>8175</v>
      </c>
      <c r="E17" s="2">
        <v>116</v>
      </c>
      <c r="F17" s="2">
        <v>8278</v>
      </c>
      <c r="G17" s="2">
        <v>119</v>
      </c>
      <c r="H17" s="2">
        <v>7838</v>
      </c>
      <c r="I17" s="2">
        <v>118</v>
      </c>
      <c r="J17" s="2">
        <v>7678</v>
      </c>
      <c r="K17" s="2">
        <v>117</v>
      </c>
      <c r="L17" s="2">
        <v>7650</v>
      </c>
      <c r="M17" s="2">
        <v>119</v>
      </c>
      <c r="N17" s="2">
        <v>7646</v>
      </c>
      <c r="O17" s="2">
        <v>117</v>
      </c>
      <c r="P17" s="2">
        <v>7262</v>
      </c>
      <c r="Q17" s="2">
        <v>117</v>
      </c>
      <c r="R17" s="2">
        <v>6870</v>
      </c>
      <c r="S17" s="2">
        <v>118</v>
      </c>
    </row>
    <row r="18" spans="1:21" x14ac:dyDescent="0.35">
      <c r="A18" s="2" t="s">
        <v>15</v>
      </c>
      <c r="B18" s="2">
        <v>2531</v>
      </c>
      <c r="C18" s="2">
        <v>100</v>
      </c>
      <c r="D18" s="2">
        <v>2303</v>
      </c>
      <c r="E18" s="2">
        <v>108</v>
      </c>
      <c r="F18" s="2">
        <v>2293</v>
      </c>
      <c r="G18" s="2">
        <v>111</v>
      </c>
      <c r="H18" s="2">
        <v>2135</v>
      </c>
      <c r="I18" s="2">
        <v>108</v>
      </c>
      <c r="J18" s="2">
        <v>2143</v>
      </c>
      <c r="K18" s="2">
        <v>110</v>
      </c>
      <c r="L18" s="2">
        <v>2144</v>
      </c>
      <c r="M18" s="2">
        <v>110</v>
      </c>
      <c r="N18" s="2">
        <v>2110</v>
      </c>
      <c r="O18" s="2">
        <v>111</v>
      </c>
      <c r="P18" s="2">
        <v>2045</v>
      </c>
      <c r="Q18" s="2">
        <v>112</v>
      </c>
      <c r="R18" s="2">
        <v>1967</v>
      </c>
      <c r="S18" s="2">
        <v>111</v>
      </c>
    </row>
    <row r="19" spans="1:21" x14ac:dyDescent="0.35">
      <c r="A19" s="2" t="s">
        <v>16</v>
      </c>
      <c r="B19" s="2">
        <v>168427</v>
      </c>
      <c r="C19" s="2">
        <v>102</v>
      </c>
      <c r="D19" s="2">
        <v>154851</v>
      </c>
      <c r="E19" s="2">
        <v>111</v>
      </c>
      <c r="F19" s="2">
        <v>155092</v>
      </c>
      <c r="G19" s="2">
        <v>112</v>
      </c>
      <c r="H19" s="2">
        <v>146818</v>
      </c>
      <c r="I19" s="2">
        <v>111</v>
      </c>
      <c r="J19" s="2">
        <v>145976</v>
      </c>
      <c r="K19" s="2">
        <v>111</v>
      </c>
      <c r="L19" s="2">
        <v>146090</v>
      </c>
      <c r="M19" s="2">
        <v>111</v>
      </c>
      <c r="N19" s="2">
        <v>145822</v>
      </c>
      <c r="O19" s="2">
        <v>111</v>
      </c>
      <c r="P19" s="2">
        <v>139655</v>
      </c>
      <c r="Q19" s="2">
        <v>112</v>
      </c>
      <c r="R19" s="2">
        <v>135778</v>
      </c>
      <c r="S19" s="2">
        <v>112</v>
      </c>
    </row>
    <row r="20" spans="1:21" x14ac:dyDescent="0.35">
      <c r="A20" s="2" t="s">
        <v>17</v>
      </c>
      <c r="B20" s="2">
        <v>61152</v>
      </c>
      <c r="C20" s="2">
        <v>103</v>
      </c>
      <c r="D20" s="2">
        <v>54679</v>
      </c>
      <c r="E20" s="2">
        <v>112</v>
      </c>
      <c r="F20" s="2">
        <v>55097</v>
      </c>
      <c r="G20" s="2">
        <v>113</v>
      </c>
      <c r="H20" s="2">
        <v>51245</v>
      </c>
      <c r="I20" s="2">
        <v>112</v>
      </c>
      <c r="J20" s="2">
        <v>50875</v>
      </c>
      <c r="K20" s="2">
        <v>112</v>
      </c>
      <c r="L20" s="2">
        <v>50906</v>
      </c>
      <c r="M20" s="2">
        <v>112</v>
      </c>
      <c r="N20" s="2">
        <v>50920</v>
      </c>
      <c r="O20" s="2">
        <v>112</v>
      </c>
      <c r="P20" s="2">
        <v>48692</v>
      </c>
      <c r="Q20" s="2">
        <v>112</v>
      </c>
      <c r="R20" s="2">
        <v>45767</v>
      </c>
      <c r="S20" s="2">
        <v>112</v>
      </c>
    </row>
    <row r="21" spans="1:21" x14ac:dyDescent="0.35">
      <c r="A21" s="2" t="s">
        <v>18</v>
      </c>
      <c r="B21" s="2">
        <v>4371</v>
      </c>
      <c r="C21" s="2">
        <v>100</v>
      </c>
      <c r="D21" s="2">
        <v>3940</v>
      </c>
      <c r="E21" s="2">
        <v>111</v>
      </c>
      <c r="F21" s="2">
        <v>4004</v>
      </c>
      <c r="G21" s="2">
        <v>113</v>
      </c>
      <c r="H21" s="2">
        <v>3813</v>
      </c>
      <c r="I21" s="2">
        <v>111</v>
      </c>
      <c r="J21" s="2">
        <v>3705</v>
      </c>
      <c r="K21" s="2">
        <v>111</v>
      </c>
      <c r="L21" s="2">
        <v>3674</v>
      </c>
      <c r="M21" s="2">
        <v>110</v>
      </c>
      <c r="N21" s="2">
        <v>3687</v>
      </c>
      <c r="O21" s="2">
        <v>111</v>
      </c>
      <c r="P21" s="2">
        <v>3503</v>
      </c>
      <c r="Q21" s="2">
        <v>111</v>
      </c>
      <c r="R21" s="2">
        <v>3272</v>
      </c>
      <c r="S21" s="2">
        <v>111</v>
      </c>
    </row>
    <row r="22" spans="1:21" x14ac:dyDescent="0.35">
      <c r="A22" s="2" t="s">
        <v>19</v>
      </c>
      <c r="B22" s="2">
        <v>44465</v>
      </c>
      <c r="C22" s="2">
        <v>108</v>
      </c>
      <c r="D22" s="2">
        <v>40731</v>
      </c>
      <c r="E22" s="2">
        <v>118</v>
      </c>
      <c r="F22" s="2">
        <v>40889</v>
      </c>
      <c r="G22" s="2">
        <v>119</v>
      </c>
      <c r="H22" s="2">
        <v>38944</v>
      </c>
      <c r="I22" s="2">
        <v>119</v>
      </c>
      <c r="J22" s="2">
        <v>38749</v>
      </c>
      <c r="K22" s="2">
        <v>119</v>
      </c>
      <c r="L22" s="2">
        <v>38743</v>
      </c>
      <c r="M22" s="2">
        <v>119</v>
      </c>
      <c r="N22" s="2">
        <v>38821</v>
      </c>
      <c r="O22" s="2">
        <v>119</v>
      </c>
      <c r="P22" s="2">
        <v>37126</v>
      </c>
      <c r="Q22" s="2">
        <v>120</v>
      </c>
      <c r="R22" s="2">
        <v>35684</v>
      </c>
      <c r="S22" s="2">
        <v>120</v>
      </c>
    </row>
    <row r="23" spans="1:21" x14ac:dyDescent="0.35">
      <c r="A23" s="2" t="s">
        <v>20</v>
      </c>
      <c r="B23" s="2">
        <v>143874</v>
      </c>
      <c r="C23" s="2">
        <v>103</v>
      </c>
      <c r="D23" s="2">
        <v>134531</v>
      </c>
      <c r="E23" s="2">
        <v>113</v>
      </c>
      <c r="F23" s="2">
        <v>134594</v>
      </c>
      <c r="G23" s="2">
        <v>114</v>
      </c>
      <c r="H23" s="2">
        <v>128943</v>
      </c>
      <c r="I23" s="2">
        <v>113</v>
      </c>
      <c r="J23" s="2">
        <v>127048</v>
      </c>
      <c r="K23" s="2">
        <v>113</v>
      </c>
      <c r="L23" s="2">
        <v>127053</v>
      </c>
      <c r="M23" s="2">
        <v>114</v>
      </c>
      <c r="N23" s="2">
        <v>127709</v>
      </c>
      <c r="O23" s="2">
        <v>113</v>
      </c>
      <c r="P23" s="2">
        <v>122501</v>
      </c>
      <c r="Q23" s="2">
        <v>114</v>
      </c>
      <c r="R23" s="2">
        <v>119576</v>
      </c>
      <c r="S23" s="2">
        <v>114</v>
      </c>
    </row>
    <row r="24" spans="1:21" x14ac:dyDescent="0.35">
      <c r="A24" s="2" t="s">
        <v>21</v>
      </c>
      <c r="B24" s="2">
        <v>16301</v>
      </c>
      <c r="C24" s="2">
        <v>101</v>
      </c>
      <c r="D24" s="2">
        <v>14521</v>
      </c>
      <c r="E24" s="2">
        <v>110</v>
      </c>
      <c r="F24" s="2">
        <v>14645</v>
      </c>
      <c r="G24" s="2">
        <v>113</v>
      </c>
      <c r="H24" s="2">
        <v>13772</v>
      </c>
      <c r="I24" s="2">
        <v>112</v>
      </c>
      <c r="J24" s="2">
        <v>13419</v>
      </c>
      <c r="K24" s="2">
        <v>112</v>
      </c>
      <c r="L24" s="2">
        <v>13274</v>
      </c>
      <c r="M24" s="2">
        <v>112</v>
      </c>
      <c r="N24" s="2">
        <v>13234</v>
      </c>
      <c r="O24" s="2">
        <v>112</v>
      </c>
      <c r="P24" s="2">
        <v>12633</v>
      </c>
      <c r="Q24" s="2">
        <v>113</v>
      </c>
      <c r="R24" s="2">
        <v>11768</v>
      </c>
      <c r="S24" s="2">
        <v>113</v>
      </c>
    </row>
    <row r="25" spans="1:21" ht="25.4" customHeight="1" thickBot="1" x14ac:dyDescent="0.4">
      <c r="A25" s="17" t="s">
        <v>33</v>
      </c>
      <c r="B25" s="17">
        <v>614447</v>
      </c>
      <c r="C25" s="17">
        <v>106</v>
      </c>
      <c r="D25" s="17">
        <v>552180</v>
      </c>
      <c r="E25" s="17">
        <v>114</v>
      </c>
      <c r="F25" s="17">
        <v>553609</v>
      </c>
      <c r="G25" s="17">
        <v>116</v>
      </c>
      <c r="H25" s="17">
        <v>522448</v>
      </c>
      <c r="I25" s="17">
        <v>115</v>
      </c>
      <c r="J25" s="17">
        <v>516378</v>
      </c>
      <c r="K25" s="17">
        <v>115</v>
      </c>
      <c r="L25" s="17">
        <v>516182</v>
      </c>
      <c r="M25" s="17">
        <v>115</v>
      </c>
      <c r="N25" s="17">
        <v>515978</v>
      </c>
      <c r="O25" s="17">
        <v>115</v>
      </c>
      <c r="P25" s="17">
        <v>493441</v>
      </c>
      <c r="Q25" s="17">
        <v>115</v>
      </c>
      <c r="R25" s="17">
        <v>474079</v>
      </c>
      <c r="S25" s="17">
        <v>116</v>
      </c>
    </row>
    <row r="26" spans="1:21" ht="25.4" customHeight="1" thickTop="1" x14ac:dyDescent="0.35">
      <c r="A26" s="13" t="s">
        <v>0</v>
      </c>
      <c r="B26" s="233">
        <v>92902</v>
      </c>
      <c r="C26" s="233">
        <v>116</v>
      </c>
      <c r="D26" s="233">
        <v>77391</v>
      </c>
      <c r="E26" s="233">
        <v>123</v>
      </c>
      <c r="F26" s="233">
        <v>77560</v>
      </c>
      <c r="G26" s="233">
        <v>126</v>
      </c>
      <c r="H26" s="233">
        <v>72119</v>
      </c>
      <c r="I26" s="233">
        <v>125</v>
      </c>
      <c r="J26" s="233">
        <v>70989</v>
      </c>
      <c r="K26" s="233">
        <v>125</v>
      </c>
      <c r="L26" s="233">
        <v>70960</v>
      </c>
      <c r="M26" s="233">
        <v>125</v>
      </c>
      <c r="N26" s="233">
        <v>70583</v>
      </c>
      <c r="O26" s="233">
        <v>125</v>
      </c>
      <c r="P26" s="233">
        <v>67509</v>
      </c>
      <c r="Q26" s="233">
        <v>125</v>
      </c>
      <c r="R26" s="233">
        <v>63907</v>
      </c>
      <c r="S26" s="233">
        <v>125</v>
      </c>
    </row>
    <row r="27" spans="1:21" ht="25.4" customHeight="1" x14ac:dyDescent="0.35">
      <c r="A27" s="13" t="s">
        <v>1</v>
      </c>
      <c r="B27" s="233">
        <v>71130</v>
      </c>
      <c r="C27" s="233">
        <v>108</v>
      </c>
      <c r="D27" s="233">
        <v>61058</v>
      </c>
      <c r="E27" s="233">
        <v>116</v>
      </c>
      <c r="F27" s="233">
        <v>61157</v>
      </c>
      <c r="G27" s="233">
        <v>118</v>
      </c>
      <c r="H27" s="233">
        <v>56821</v>
      </c>
      <c r="I27" s="233">
        <v>117</v>
      </c>
      <c r="J27" s="233">
        <v>55796</v>
      </c>
      <c r="K27" s="233">
        <v>117</v>
      </c>
      <c r="L27" s="233">
        <v>55688</v>
      </c>
      <c r="M27" s="233">
        <v>117</v>
      </c>
      <c r="N27" s="233">
        <v>55446</v>
      </c>
      <c r="O27" s="233">
        <v>117</v>
      </c>
      <c r="P27" s="233">
        <v>52515</v>
      </c>
      <c r="Q27" s="233">
        <v>117</v>
      </c>
      <c r="R27" s="233">
        <v>49490</v>
      </c>
      <c r="S27" s="233">
        <v>117</v>
      </c>
    </row>
    <row r="28" spans="1:21" ht="25.4" customHeight="1" thickBot="1" x14ac:dyDescent="0.4">
      <c r="A28" s="15" t="s">
        <v>2</v>
      </c>
      <c r="B28" s="234">
        <v>450415</v>
      </c>
      <c r="C28" s="234">
        <v>103</v>
      </c>
      <c r="D28" s="234">
        <v>413731</v>
      </c>
      <c r="E28" s="234">
        <v>113</v>
      </c>
      <c r="F28" s="234">
        <v>414892</v>
      </c>
      <c r="G28" s="234">
        <v>114</v>
      </c>
      <c r="H28" s="234">
        <v>393508</v>
      </c>
      <c r="I28" s="234">
        <v>113</v>
      </c>
      <c r="J28" s="234">
        <v>389593</v>
      </c>
      <c r="K28" s="234">
        <v>113</v>
      </c>
      <c r="L28" s="234">
        <v>389534</v>
      </c>
      <c r="M28" s="234">
        <v>113</v>
      </c>
      <c r="N28" s="234">
        <v>389949</v>
      </c>
      <c r="O28" s="234">
        <v>113</v>
      </c>
      <c r="P28" s="234">
        <v>373417</v>
      </c>
      <c r="Q28" s="234">
        <v>114</v>
      </c>
      <c r="R28" s="234">
        <v>360682</v>
      </c>
      <c r="S28" s="234">
        <v>114</v>
      </c>
    </row>
    <row r="29" spans="1:21" ht="5.15" customHeight="1" thickTop="1" x14ac:dyDescent="0.35">
      <c r="A29" s="54"/>
      <c r="J29" s="24"/>
    </row>
    <row r="30" spans="1:21" ht="79" customHeight="1" x14ac:dyDescent="0.35">
      <c r="A30" s="426" t="s">
        <v>118</v>
      </c>
      <c r="B30" s="426"/>
      <c r="C30" s="426"/>
      <c r="D30" s="426"/>
      <c r="E30" s="426"/>
      <c r="F30" s="426"/>
      <c r="G30" s="426"/>
      <c r="H30" s="426"/>
      <c r="I30" s="426"/>
      <c r="J30" s="426"/>
      <c r="K30" s="426"/>
      <c r="L30" s="426"/>
      <c r="M30" s="426"/>
      <c r="N30" s="426"/>
      <c r="O30" s="426"/>
      <c r="P30" s="426"/>
      <c r="Q30" s="426"/>
      <c r="R30" s="426"/>
      <c r="S30" s="426"/>
      <c r="T30" s="166"/>
      <c r="U30" s="166"/>
    </row>
    <row r="31" spans="1:21" x14ac:dyDescent="0.35">
      <c r="A31" s="54" t="str">
        <f>+INDICE!B30</f>
        <v xml:space="preserve"> Lettura dati 2 novembre 2023</v>
      </c>
      <c r="B31" s="100"/>
      <c r="C31" s="100"/>
      <c r="D31" s="100"/>
      <c r="E31" s="100"/>
      <c r="F31" s="100"/>
      <c r="G31" s="100"/>
      <c r="H31" s="100"/>
      <c r="I31" s="68"/>
      <c r="J31" s="3"/>
      <c r="K31" s="3"/>
      <c r="L31" s="3"/>
      <c r="M31" s="3"/>
    </row>
    <row r="32" spans="1:21" ht="15" x14ac:dyDescent="0.35">
      <c r="B32" s="7"/>
      <c r="C32" s="65"/>
    </row>
    <row r="36" spans="2:6" x14ac:dyDescent="0.35">
      <c r="F36" s="24"/>
    </row>
    <row r="39" spans="2:6" x14ac:dyDescent="0.35">
      <c r="B39" s="4"/>
    </row>
    <row r="40" spans="2:6" x14ac:dyDescent="0.35">
      <c r="B40" s="4"/>
    </row>
    <row r="41" spans="2:6" x14ac:dyDescent="0.35">
      <c r="B41" s="4"/>
    </row>
    <row r="42" spans="2:6" x14ac:dyDescent="0.35">
      <c r="B42" s="4"/>
      <c r="C42" s="65"/>
    </row>
    <row r="43" spans="2:6" x14ac:dyDescent="0.35">
      <c r="B43" s="4"/>
    </row>
    <row r="44" spans="2:6" x14ac:dyDescent="0.35">
      <c r="B44" s="4"/>
    </row>
    <row r="45" spans="2:6" x14ac:dyDescent="0.35">
      <c r="B45" s="4"/>
    </row>
    <row r="46" spans="2:6" x14ac:dyDescent="0.35">
      <c r="B46" s="4"/>
    </row>
    <row r="47" spans="2:6" x14ac:dyDescent="0.35">
      <c r="B47" s="4"/>
    </row>
    <row r="48" spans="2:6" x14ac:dyDescent="0.35">
      <c r="B48" s="4"/>
    </row>
    <row r="49" spans="2:2" x14ac:dyDescent="0.35">
      <c r="B49" s="4"/>
    </row>
    <row r="50" spans="2:2" x14ac:dyDescent="0.35">
      <c r="B50" s="4"/>
    </row>
    <row r="51" spans="2:2" x14ac:dyDescent="0.35">
      <c r="B51" s="4"/>
    </row>
    <row r="52" spans="2:2" x14ac:dyDescent="0.35">
      <c r="B52" s="4"/>
    </row>
    <row r="53" spans="2:2" x14ac:dyDescent="0.35">
      <c r="B53" s="4"/>
    </row>
    <row r="54" spans="2:2" x14ac:dyDescent="0.35">
      <c r="B54" s="4"/>
    </row>
    <row r="55" spans="2:2" x14ac:dyDescent="0.35">
      <c r="B55" s="4"/>
    </row>
    <row r="56" spans="2:2" x14ac:dyDescent="0.35">
      <c r="B56" s="4"/>
    </row>
    <row r="57" spans="2:2" x14ac:dyDescent="0.35">
      <c r="B57" s="4"/>
    </row>
    <row r="58" spans="2:2" x14ac:dyDescent="0.35">
      <c r="B58" s="4"/>
    </row>
    <row r="59" spans="2:2" x14ac:dyDescent="0.35">
      <c r="B59" s="4"/>
    </row>
  </sheetData>
  <mergeCells count="12">
    <mergeCell ref="R2:S2"/>
    <mergeCell ref="A30:S30"/>
    <mergeCell ref="A1:G1"/>
    <mergeCell ref="A2:A3"/>
    <mergeCell ref="B2:C2"/>
    <mergeCell ref="D2:E2"/>
    <mergeCell ref="P2:Q2"/>
    <mergeCell ref="L2:M2"/>
    <mergeCell ref="J2:K2"/>
    <mergeCell ref="H2:I2"/>
    <mergeCell ref="F2:G2"/>
    <mergeCell ref="N2:O2"/>
  </mergeCells>
  <phoneticPr fontId="10" type="noConversion"/>
  <pageMargins left="0.70866141732283472" right="0.70866141732283472" top="0.74803149606299213" bottom="0.74803149606299213" header="0.31496062992125984" footer="0.31496062992125984"/>
  <pageSetup paperSize="9" scale="39"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8CDC06-F00D-42C6-A4D2-877180F7F4CC}">
  <sheetPr>
    <pageSetUpPr fitToPage="1"/>
  </sheetPr>
  <dimension ref="A1:L56"/>
  <sheetViews>
    <sheetView showGridLines="0" zoomScale="75" zoomScaleNormal="75" workbookViewId="0">
      <selection activeCell="A27" sqref="A27:K27"/>
    </sheetView>
  </sheetViews>
  <sheetFormatPr defaultColWidth="13.453125" defaultRowHeight="10" x14ac:dyDescent="0.35"/>
  <cols>
    <col min="1" max="1" width="29" style="1" customWidth="1"/>
    <col min="2" max="2" width="16.54296875" style="1" customWidth="1"/>
    <col min="3" max="3" width="13.26953125" style="1" customWidth="1"/>
    <col min="4" max="4" width="18.54296875" style="66" customWidth="1"/>
    <col min="5" max="5" width="18" style="1" customWidth="1"/>
    <col min="6" max="6" width="13.453125" style="1"/>
    <col min="7" max="7" width="13.453125" style="262"/>
    <col min="8" max="8" width="14.1796875" style="262" customWidth="1"/>
    <col min="9" max="9" width="18.453125" style="262" customWidth="1"/>
    <col min="10" max="10" width="19.1796875" style="262" customWidth="1"/>
    <col min="11" max="12" width="13.453125" style="262"/>
    <col min="13" max="16384" width="13.453125" style="1"/>
  </cols>
  <sheetData>
    <row r="1" spans="1:11" ht="57" customHeight="1" thickBot="1" x14ac:dyDescent="0.4">
      <c r="A1" s="433" t="s">
        <v>145</v>
      </c>
      <c r="B1" s="433"/>
      <c r="C1" s="433"/>
      <c r="D1" s="433"/>
      <c r="E1" s="433"/>
      <c r="F1" s="433"/>
      <c r="G1" s="433"/>
      <c r="H1" s="433"/>
      <c r="I1" s="433"/>
      <c r="J1" s="433"/>
      <c r="K1" s="433"/>
    </row>
    <row r="2" spans="1:11" ht="44.15" customHeight="1" thickTop="1" x14ac:dyDescent="0.35">
      <c r="A2" s="428" t="s">
        <v>80</v>
      </c>
      <c r="B2" s="430" t="s">
        <v>220</v>
      </c>
      <c r="C2" s="430"/>
      <c r="D2" s="430"/>
      <c r="E2" s="430"/>
      <c r="F2" s="430"/>
      <c r="G2" s="431" t="s">
        <v>236</v>
      </c>
      <c r="H2" s="432"/>
      <c r="I2" s="432"/>
      <c r="J2" s="432"/>
      <c r="K2" s="432"/>
    </row>
    <row r="3" spans="1:11" ht="82.5" customHeight="1" thickBot="1" x14ac:dyDescent="0.4">
      <c r="A3" s="429"/>
      <c r="B3" s="59" t="s">
        <v>94</v>
      </c>
      <c r="C3" s="59" t="s">
        <v>95</v>
      </c>
      <c r="D3" s="59" t="s">
        <v>110</v>
      </c>
      <c r="E3" s="59" t="s">
        <v>111</v>
      </c>
      <c r="F3" s="59" t="s">
        <v>91</v>
      </c>
      <c r="G3" s="293" t="s">
        <v>94</v>
      </c>
      <c r="H3" s="294" t="s">
        <v>95</v>
      </c>
      <c r="I3" s="294" t="s">
        <v>110</v>
      </c>
      <c r="J3" s="294" t="s">
        <v>111</v>
      </c>
      <c r="K3" s="294" t="s">
        <v>91</v>
      </c>
    </row>
    <row r="4" spans="1:11" ht="25.4" customHeight="1" thickTop="1" x14ac:dyDescent="0.35">
      <c r="A4" s="60" t="s">
        <v>4</v>
      </c>
      <c r="B4" s="60">
        <v>20660</v>
      </c>
      <c r="C4" s="60">
        <v>35992</v>
      </c>
      <c r="D4" s="60">
        <v>188</v>
      </c>
      <c r="E4" s="60">
        <v>111</v>
      </c>
      <c r="F4" s="295">
        <v>7</v>
      </c>
      <c r="G4" s="296">
        <v>16679</v>
      </c>
      <c r="H4" s="60">
        <v>28377</v>
      </c>
      <c r="I4" s="60">
        <v>201</v>
      </c>
      <c r="J4" s="60">
        <v>119</v>
      </c>
      <c r="K4" s="295">
        <v>6.3</v>
      </c>
    </row>
    <row r="5" spans="1:11" ht="21.75" customHeight="1" x14ac:dyDescent="0.35">
      <c r="A5" s="60" t="s">
        <v>5</v>
      </c>
      <c r="B5" s="60">
        <v>274</v>
      </c>
      <c r="C5" s="60">
        <v>510</v>
      </c>
      <c r="D5" s="60">
        <v>230</v>
      </c>
      <c r="E5" s="60">
        <v>127</v>
      </c>
      <c r="F5" s="295">
        <v>6.4</v>
      </c>
      <c r="G5" s="296">
        <v>210</v>
      </c>
      <c r="H5" s="60">
        <v>368</v>
      </c>
      <c r="I5" s="60">
        <v>214</v>
      </c>
      <c r="J5" s="60">
        <v>122</v>
      </c>
      <c r="K5" s="295">
        <v>5.5</v>
      </c>
    </row>
    <row r="6" spans="1:11" ht="21.75" customHeight="1" x14ac:dyDescent="0.35">
      <c r="A6" s="60" t="s">
        <v>6</v>
      </c>
      <c r="B6" s="60">
        <v>32301</v>
      </c>
      <c r="C6" s="60">
        <v>58670</v>
      </c>
      <c r="D6" s="60">
        <v>212</v>
      </c>
      <c r="E6" s="60">
        <v>120</v>
      </c>
      <c r="F6" s="295">
        <v>6.7</v>
      </c>
      <c r="G6" s="296">
        <v>23895</v>
      </c>
      <c r="H6" s="60">
        <v>42110</v>
      </c>
      <c r="I6" s="60">
        <v>218</v>
      </c>
      <c r="J6" s="60">
        <v>125</v>
      </c>
      <c r="K6" s="295">
        <v>5.8</v>
      </c>
    </row>
    <row r="7" spans="1:11" ht="21.75" customHeight="1" x14ac:dyDescent="0.35">
      <c r="A7" s="60" t="s">
        <v>71</v>
      </c>
      <c r="B7" s="60">
        <v>1501</v>
      </c>
      <c r="C7" s="60">
        <v>3056</v>
      </c>
      <c r="D7" s="60">
        <v>288</v>
      </c>
      <c r="E7" s="60">
        <v>142</v>
      </c>
      <c r="F7" s="295">
        <v>7</v>
      </c>
      <c r="G7" s="296">
        <v>1276</v>
      </c>
      <c r="H7" s="60">
        <v>2499</v>
      </c>
      <c r="I7" s="60">
        <v>301</v>
      </c>
      <c r="J7" s="60">
        <v>153</v>
      </c>
      <c r="K7" s="295">
        <v>5.3</v>
      </c>
    </row>
    <row r="8" spans="1:11" ht="21.75" customHeight="1" x14ac:dyDescent="0.35">
      <c r="A8" s="60" t="s">
        <v>72</v>
      </c>
      <c r="B8" s="60">
        <v>167</v>
      </c>
      <c r="C8" s="60">
        <v>375</v>
      </c>
      <c r="D8" s="60">
        <v>294</v>
      </c>
      <c r="E8" s="60">
        <v>132</v>
      </c>
      <c r="F8" s="295">
        <v>5.7</v>
      </c>
      <c r="G8" s="296">
        <v>116</v>
      </c>
      <c r="H8" s="60">
        <v>244</v>
      </c>
      <c r="I8" s="60">
        <v>307</v>
      </c>
      <c r="J8" s="60">
        <v>143</v>
      </c>
      <c r="K8" s="295">
        <v>5</v>
      </c>
    </row>
    <row r="9" spans="1:11" ht="21.75" customHeight="1" x14ac:dyDescent="0.35">
      <c r="A9" s="60" t="s">
        <v>7</v>
      </c>
      <c r="B9" s="60">
        <v>9163</v>
      </c>
      <c r="C9" s="60">
        <v>16558</v>
      </c>
      <c r="D9" s="60">
        <v>211</v>
      </c>
      <c r="E9" s="60">
        <v>119</v>
      </c>
      <c r="F9" s="295">
        <v>6.6</v>
      </c>
      <c r="G9" s="296">
        <v>6717</v>
      </c>
      <c r="H9" s="60">
        <v>11837</v>
      </c>
      <c r="I9" s="60">
        <v>219</v>
      </c>
      <c r="J9" s="60">
        <v>125</v>
      </c>
      <c r="K9" s="295">
        <v>5.7</v>
      </c>
    </row>
    <row r="10" spans="1:11" ht="21.75" customHeight="1" x14ac:dyDescent="0.35">
      <c r="A10" s="60" t="s">
        <v>63</v>
      </c>
      <c r="B10" s="60">
        <v>2553</v>
      </c>
      <c r="C10" s="60">
        <v>4399</v>
      </c>
      <c r="D10" s="60">
        <v>197</v>
      </c>
      <c r="E10" s="60">
        <v>117</v>
      </c>
      <c r="F10" s="295">
        <v>6.7</v>
      </c>
      <c r="G10" s="296">
        <v>1882</v>
      </c>
      <c r="H10" s="60">
        <v>3098</v>
      </c>
      <c r="I10" s="60">
        <v>201</v>
      </c>
      <c r="J10" s="60">
        <v>122</v>
      </c>
      <c r="K10" s="295">
        <v>5.7</v>
      </c>
    </row>
    <row r="11" spans="1:11" ht="21.75" customHeight="1" x14ac:dyDescent="0.35">
      <c r="A11" s="60" t="s">
        <v>8</v>
      </c>
      <c r="B11" s="60">
        <v>6916</v>
      </c>
      <c r="C11" s="60">
        <v>11596</v>
      </c>
      <c r="D11" s="60">
        <v>181</v>
      </c>
      <c r="E11" s="60">
        <v>110</v>
      </c>
      <c r="F11" s="295">
        <v>6.8</v>
      </c>
      <c r="G11" s="296">
        <v>5380</v>
      </c>
      <c r="H11" s="60">
        <v>8829</v>
      </c>
      <c r="I11" s="60">
        <v>187</v>
      </c>
      <c r="J11" s="60">
        <v>115</v>
      </c>
      <c r="K11" s="295">
        <v>6</v>
      </c>
    </row>
    <row r="12" spans="1:11" ht="21.75" customHeight="1" x14ac:dyDescent="0.35">
      <c r="A12" s="60" t="s">
        <v>9</v>
      </c>
      <c r="B12" s="60">
        <v>12230</v>
      </c>
      <c r="C12" s="60">
        <v>21779</v>
      </c>
      <c r="D12" s="60">
        <v>211</v>
      </c>
      <c r="E12" s="60">
        <v>122</v>
      </c>
      <c r="F12" s="295">
        <v>6.7</v>
      </c>
      <c r="G12" s="296">
        <v>9243</v>
      </c>
      <c r="H12" s="60">
        <v>15838</v>
      </c>
      <c r="I12" s="60">
        <v>218</v>
      </c>
      <c r="J12" s="60">
        <v>128</v>
      </c>
      <c r="K12" s="295">
        <v>5.7</v>
      </c>
    </row>
    <row r="13" spans="1:11" ht="21.75" customHeight="1" x14ac:dyDescent="0.35">
      <c r="A13" s="60" t="s">
        <v>10</v>
      </c>
      <c r="B13" s="60">
        <v>12336</v>
      </c>
      <c r="C13" s="60">
        <v>20934</v>
      </c>
      <c r="D13" s="60">
        <v>187</v>
      </c>
      <c r="E13" s="60">
        <v>113</v>
      </c>
      <c r="F13" s="295">
        <v>6.7</v>
      </c>
      <c r="G13" s="296">
        <v>9070</v>
      </c>
      <c r="H13" s="60">
        <v>14901</v>
      </c>
      <c r="I13" s="60">
        <v>193</v>
      </c>
      <c r="J13" s="60">
        <v>119</v>
      </c>
      <c r="K13" s="295">
        <v>5.9</v>
      </c>
    </row>
    <row r="14" spans="1:11" ht="21.75" customHeight="1" x14ac:dyDescent="0.35">
      <c r="A14" s="60" t="s">
        <v>11</v>
      </c>
      <c r="B14" s="60">
        <v>3889</v>
      </c>
      <c r="C14" s="60">
        <v>6547</v>
      </c>
      <c r="D14" s="60">
        <v>185</v>
      </c>
      <c r="E14" s="60">
        <v>112</v>
      </c>
      <c r="F14" s="295">
        <v>6.9</v>
      </c>
      <c r="G14" s="296">
        <v>3060</v>
      </c>
      <c r="H14" s="60">
        <v>5063</v>
      </c>
      <c r="I14" s="60">
        <v>197</v>
      </c>
      <c r="J14" s="60">
        <v>120</v>
      </c>
      <c r="K14" s="295">
        <v>6.1</v>
      </c>
    </row>
    <row r="15" spans="1:11" ht="21.75" customHeight="1" x14ac:dyDescent="0.35">
      <c r="A15" s="60" t="s">
        <v>12</v>
      </c>
      <c r="B15" s="60">
        <v>4905</v>
      </c>
      <c r="C15" s="60">
        <v>8560</v>
      </c>
      <c r="D15" s="60">
        <v>207</v>
      </c>
      <c r="E15" s="60">
        <v>121</v>
      </c>
      <c r="F15" s="295">
        <v>6.8</v>
      </c>
      <c r="G15" s="296">
        <v>3802</v>
      </c>
      <c r="H15" s="60">
        <v>6447</v>
      </c>
      <c r="I15" s="60">
        <v>216</v>
      </c>
      <c r="J15" s="60">
        <v>129</v>
      </c>
      <c r="K15" s="295">
        <v>5.9</v>
      </c>
    </row>
    <row r="16" spans="1:11" ht="21.75" customHeight="1" x14ac:dyDescent="0.35">
      <c r="A16" s="60" t="s">
        <v>13</v>
      </c>
      <c r="B16" s="60">
        <v>45183</v>
      </c>
      <c r="C16" s="60">
        <v>74336</v>
      </c>
      <c r="D16" s="60">
        <v>168</v>
      </c>
      <c r="E16" s="60">
        <v>104</v>
      </c>
      <c r="F16" s="295">
        <v>7.1</v>
      </c>
      <c r="G16" s="296">
        <v>35994</v>
      </c>
      <c r="H16" s="60">
        <v>58429</v>
      </c>
      <c r="I16" s="60">
        <v>183</v>
      </c>
      <c r="J16" s="60">
        <v>113</v>
      </c>
      <c r="K16" s="295">
        <v>6.3</v>
      </c>
    </row>
    <row r="17" spans="1:12" ht="21.75" customHeight="1" x14ac:dyDescent="0.35">
      <c r="A17" s="60" t="s">
        <v>14</v>
      </c>
      <c r="B17" s="60">
        <v>8047</v>
      </c>
      <c r="C17" s="60">
        <v>13632</v>
      </c>
      <c r="D17" s="60">
        <v>178</v>
      </c>
      <c r="E17" s="60">
        <v>108</v>
      </c>
      <c r="F17" s="295">
        <v>7.1</v>
      </c>
      <c r="G17" s="296">
        <v>6555</v>
      </c>
      <c r="H17" s="60">
        <v>10909</v>
      </c>
      <c r="I17" s="60">
        <v>193</v>
      </c>
      <c r="J17" s="60">
        <v>116</v>
      </c>
      <c r="K17" s="295">
        <v>6.5</v>
      </c>
    </row>
    <row r="18" spans="1:12" ht="21.75" customHeight="1" x14ac:dyDescent="0.35">
      <c r="A18" s="60" t="s">
        <v>15</v>
      </c>
      <c r="B18" s="60">
        <v>2176</v>
      </c>
      <c r="C18" s="60">
        <v>3604</v>
      </c>
      <c r="D18" s="60">
        <v>162</v>
      </c>
      <c r="E18" s="60">
        <v>101</v>
      </c>
      <c r="F18" s="295">
        <v>7.3</v>
      </c>
      <c r="G18" s="296">
        <v>1810</v>
      </c>
      <c r="H18" s="60">
        <v>2940</v>
      </c>
      <c r="I18" s="60">
        <v>175</v>
      </c>
      <c r="J18" s="60">
        <v>109</v>
      </c>
      <c r="K18" s="295">
        <v>6.8</v>
      </c>
    </row>
    <row r="19" spans="1:12" ht="21.75" customHeight="1" x14ac:dyDescent="0.35">
      <c r="A19" s="60" t="s">
        <v>16</v>
      </c>
      <c r="B19" s="60">
        <v>129582</v>
      </c>
      <c r="C19" s="60">
        <v>220770</v>
      </c>
      <c r="D19" s="60">
        <v>168</v>
      </c>
      <c r="E19" s="60">
        <v>101</v>
      </c>
      <c r="F19" s="295">
        <v>7.7</v>
      </c>
      <c r="G19" s="296">
        <v>113814</v>
      </c>
      <c r="H19" s="60">
        <v>192748</v>
      </c>
      <c r="I19" s="60">
        <v>186</v>
      </c>
      <c r="J19" s="60">
        <v>110</v>
      </c>
      <c r="K19" s="295">
        <v>7</v>
      </c>
    </row>
    <row r="20" spans="1:12" ht="21.75" customHeight="1" x14ac:dyDescent="0.35">
      <c r="A20" s="60" t="s">
        <v>17</v>
      </c>
      <c r="B20" s="60">
        <v>50506</v>
      </c>
      <c r="C20" s="60">
        <v>83143</v>
      </c>
      <c r="D20" s="60">
        <v>165</v>
      </c>
      <c r="E20" s="60">
        <v>103</v>
      </c>
      <c r="F20" s="295">
        <v>7.5</v>
      </c>
      <c r="G20" s="296">
        <v>43423</v>
      </c>
      <c r="H20" s="60">
        <v>70676</v>
      </c>
      <c r="I20" s="60">
        <v>179</v>
      </c>
      <c r="J20" s="60">
        <v>111</v>
      </c>
      <c r="K20" s="295">
        <v>6.7</v>
      </c>
    </row>
    <row r="21" spans="1:12" ht="21.75" customHeight="1" x14ac:dyDescent="0.35">
      <c r="A21" s="60" t="s">
        <v>18</v>
      </c>
      <c r="B21" s="60">
        <v>3628</v>
      </c>
      <c r="C21" s="60">
        <v>5921</v>
      </c>
      <c r="D21" s="60">
        <v>162</v>
      </c>
      <c r="E21" s="60">
        <v>102</v>
      </c>
      <c r="F21" s="295">
        <v>7.4</v>
      </c>
      <c r="G21" s="296">
        <v>3194</v>
      </c>
      <c r="H21" s="60">
        <v>5092</v>
      </c>
      <c r="I21" s="60">
        <v>174</v>
      </c>
      <c r="J21" s="60">
        <v>110</v>
      </c>
      <c r="K21" s="295">
        <v>6.7</v>
      </c>
    </row>
    <row r="22" spans="1:12" ht="21.75" customHeight="1" x14ac:dyDescent="0.35">
      <c r="A22" s="60" t="s">
        <v>19</v>
      </c>
      <c r="B22" s="60">
        <v>34531</v>
      </c>
      <c r="C22" s="60">
        <v>58092</v>
      </c>
      <c r="D22" s="60">
        <v>177</v>
      </c>
      <c r="E22" s="60">
        <v>107</v>
      </c>
      <c r="F22" s="295">
        <v>7.6</v>
      </c>
      <c r="G22" s="296">
        <v>30438</v>
      </c>
      <c r="H22" s="60">
        <v>50874</v>
      </c>
      <c r="I22" s="60">
        <v>196</v>
      </c>
      <c r="J22" s="60">
        <v>118</v>
      </c>
      <c r="K22" s="295">
        <v>7</v>
      </c>
    </row>
    <row r="23" spans="1:12" ht="21.75" customHeight="1" x14ac:dyDescent="0.35">
      <c r="A23" s="60" t="s">
        <v>20</v>
      </c>
      <c r="B23" s="60">
        <v>108837</v>
      </c>
      <c r="C23" s="60">
        <v>186656</v>
      </c>
      <c r="D23" s="60">
        <v>170</v>
      </c>
      <c r="E23" s="60">
        <v>101</v>
      </c>
      <c r="F23" s="295">
        <v>7.7</v>
      </c>
      <c r="G23" s="296">
        <v>97042</v>
      </c>
      <c r="H23" s="60">
        <v>165010</v>
      </c>
      <c r="I23" s="60">
        <v>190</v>
      </c>
      <c r="J23" s="60">
        <v>112</v>
      </c>
      <c r="K23" s="295">
        <v>7.1</v>
      </c>
    </row>
    <row r="24" spans="1:12" ht="21.75" customHeight="1" x14ac:dyDescent="0.35">
      <c r="A24" s="60" t="s">
        <v>21</v>
      </c>
      <c r="B24" s="60">
        <v>15007</v>
      </c>
      <c r="C24" s="60">
        <v>23643</v>
      </c>
      <c r="D24" s="60">
        <v>156</v>
      </c>
      <c r="E24" s="60">
        <v>102</v>
      </c>
      <c r="F24" s="295">
        <v>7.2</v>
      </c>
      <c r="G24" s="296">
        <v>12314</v>
      </c>
      <c r="H24" s="60">
        <v>18999</v>
      </c>
      <c r="I24" s="60">
        <v>170</v>
      </c>
      <c r="J24" s="60">
        <v>111</v>
      </c>
      <c r="K24" s="295">
        <v>6.5</v>
      </c>
    </row>
    <row r="25" spans="1:12" ht="21.75" customHeight="1" thickBot="1" x14ac:dyDescent="0.4">
      <c r="A25" s="61" t="s">
        <v>33</v>
      </c>
      <c r="B25" s="61">
        <v>504392</v>
      </c>
      <c r="C25" s="61">
        <v>858773</v>
      </c>
      <c r="D25" s="61">
        <v>175</v>
      </c>
      <c r="E25" s="61">
        <v>105</v>
      </c>
      <c r="F25" s="297">
        <v>7.4</v>
      </c>
      <c r="G25" s="298">
        <v>425914</v>
      </c>
      <c r="H25" s="61">
        <v>715288</v>
      </c>
      <c r="I25" s="61">
        <v>190</v>
      </c>
      <c r="J25" s="61">
        <v>114</v>
      </c>
      <c r="K25" s="297">
        <v>6.7</v>
      </c>
    </row>
    <row r="26" spans="1:12" ht="12" customHeight="1" thickTop="1" x14ac:dyDescent="0.35">
      <c r="A26" s="139"/>
      <c r="B26" s="139"/>
      <c r="C26" s="139"/>
      <c r="D26" s="299"/>
      <c r="E26" s="139"/>
      <c r="F26" s="139"/>
      <c r="G26" s="300"/>
      <c r="H26" s="300"/>
      <c r="I26" s="300"/>
      <c r="J26" s="300"/>
      <c r="K26" s="300"/>
    </row>
    <row r="27" spans="1:12" ht="53.9" customHeight="1" x14ac:dyDescent="0.35">
      <c r="A27" s="420" t="s">
        <v>118</v>
      </c>
      <c r="B27" s="420"/>
      <c r="C27" s="420"/>
      <c r="D27" s="420"/>
      <c r="E27" s="420"/>
      <c r="F27" s="420"/>
      <c r="G27" s="420"/>
      <c r="H27" s="420"/>
      <c r="I27" s="420"/>
      <c r="J27" s="420"/>
      <c r="K27" s="420"/>
    </row>
    <row r="28" spans="1:12" s="3" customFormat="1" ht="24" customHeight="1" x14ac:dyDescent="0.3">
      <c r="A28" s="54" t="str">
        <f>+INDICE!B30</f>
        <v xml:space="preserve"> Lettura dati 2 novembre 2023</v>
      </c>
      <c r="B28" s="100"/>
      <c r="C28" s="100"/>
      <c r="D28" s="100"/>
      <c r="E28" s="100"/>
      <c r="G28" s="263"/>
      <c r="H28" s="263"/>
      <c r="I28" s="263"/>
      <c r="J28" s="263"/>
      <c r="K28" s="263"/>
      <c r="L28" s="263"/>
    </row>
    <row r="29" spans="1:12" ht="15" x14ac:dyDescent="0.35">
      <c r="B29" s="7"/>
      <c r="C29" s="7"/>
      <c r="D29" s="65"/>
    </row>
    <row r="36" spans="2:12" x14ac:dyDescent="0.35">
      <c r="B36" s="4"/>
      <c r="C36" s="4"/>
    </row>
    <row r="37" spans="2:12" x14ac:dyDescent="0.35">
      <c r="B37" s="4"/>
      <c r="C37" s="4"/>
    </row>
    <row r="38" spans="2:12" x14ac:dyDescent="0.35">
      <c r="B38" s="4"/>
      <c r="C38" s="4"/>
    </row>
    <row r="39" spans="2:12" ht="13.5" x14ac:dyDescent="0.35">
      <c r="B39" s="4"/>
      <c r="C39" s="4"/>
      <c r="D39" s="65"/>
    </row>
    <row r="40" spans="2:12" x14ac:dyDescent="0.35">
      <c r="B40" s="4"/>
      <c r="C40" s="4"/>
    </row>
    <row r="41" spans="2:12" x14ac:dyDescent="0.35">
      <c r="B41" s="4"/>
      <c r="C41" s="4"/>
    </row>
    <row r="42" spans="2:12" x14ac:dyDescent="0.35">
      <c r="B42" s="4"/>
      <c r="C42" s="4"/>
    </row>
    <row r="43" spans="2:12" x14ac:dyDescent="0.35">
      <c r="B43" s="4"/>
      <c r="C43" s="4"/>
    </row>
    <row r="44" spans="2:12" x14ac:dyDescent="0.35">
      <c r="B44" s="4"/>
      <c r="C44" s="4"/>
    </row>
    <row r="45" spans="2:12" s="66" customFormat="1" x14ac:dyDescent="0.35">
      <c r="B45" s="4"/>
      <c r="C45" s="4"/>
      <c r="G45" s="264"/>
      <c r="H45" s="264"/>
      <c r="I45" s="264"/>
      <c r="J45" s="264"/>
      <c r="K45" s="264"/>
      <c r="L45" s="264"/>
    </row>
    <row r="46" spans="2:12" s="66" customFormat="1" x14ac:dyDescent="0.35">
      <c r="B46" s="4"/>
      <c r="C46" s="4"/>
      <c r="G46" s="264"/>
      <c r="H46" s="264"/>
      <c r="I46" s="264"/>
      <c r="J46" s="264"/>
      <c r="K46" s="264"/>
      <c r="L46" s="264"/>
    </row>
    <row r="47" spans="2:12" s="66" customFormat="1" x14ac:dyDescent="0.35">
      <c r="B47" s="4"/>
      <c r="C47" s="4"/>
      <c r="G47" s="264"/>
      <c r="H47" s="264"/>
      <c r="I47" s="264"/>
      <c r="J47" s="264"/>
      <c r="K47" s="264"/>
      <c r="L47" s="264"/>
    </row>
    <row r="48" spans="2:12" s="66" customFormat="1" x14ac:dyDescent="0.35">
      <c r="B48" s="4"/>
      <c r="C48" s="4"/>
      <c r="G48" s="264"/>
      <c r="H48" s="264"/>
      <c r="I48" s="264"/>
      <c r="J48" s="264"/>
      <c r="K48" s="264"/>
      <c r="L48" s="264"/>
    </row>
    <row r="49" spans="2:12" s="66" customFormat="1" x14ac:dyDescent="0.35">
      <c r="B49" s="4"/>
      <c r="C49" s="4"/>
      <c r="G49" s="264"/>
      <c r="H49" s="264"/>
      <c r="I49" s="264"/>
      <c r="J49" s="264"/>
      <c r="K49" s="264"/>
      <c r="L49" s="264"/>
    </row>
    <row r="50" spans="2:12" s="66" customFormat="1" x14ac:dyDescent="0.35">
      <c r="B50" s="4"/>
      <c r="C50" s="4"/>
      <c r="G50" s="264"/>
      <c r="H50" s="264"/>
      <c r="I50" s="264"/>
      <c r="J50" s="264"/>
      <c r="K50" s="264"/>
      <c r="L50" s="264"/>
    </row>
    <row r="51" spans="2:12" s="66" customFormat="1" x14ac:dyDescent="0.35">
      <c r="B51" s="4"/>
      <c r="C51" s="4"/>
      <c r="G51" s="264"/>
      <c r="H51" s="264"/>
      <c r="I51" s="264"/>
      <c r="J51" s="264"/>
      <c r="K51" s="264"/>
      <c r="L51" s="264"/>
    </row>
    <row r="52" spans="2:12" s="66" customFormat="1" x14ac:dyDescent="0.35">
      <c r="B52" s="4"/>
      <c r="C52" s="4"/>
      <c r="G52" s="264"/>
      <c r="H52" s="264"/>
      <c r="I52" s="264"/>
      <c r="J52" s="264"/>
      <c r="K52" s="264"/>
      <c r="L52" s="264"/>
    </row>
    <row r="53" spans="2:12" s="66" customFormat="1" x14ac:dyDescent="0.35">
      <c r="B53" s="4"/>
      <c r="C53" s="4"/>
      <c r="G53" s="264"/>
      <c r="H53" s="264"/>
      <c r="I53" s="264"/>
      <c r="J53" s="264"/>
      <c r="K53" s="264"/>
      <c r="L53" s="264"/>
    </row>
    <row r="54" spans="2:12" s="66" customFormat="1" x14ac:dyDescent="0.35">
      <c r="B54" s="4"/>
      <c r="C54" s="4"/>
      <c r="G54" s="264"/>
      <c r="H54" s="264"/>
      <c r="I54" s="264"/>
      <c r="J54" s="264"/>
      <c r="K54" s="264"/>
      <c r="L54" s="264"/>
    </row>
    <row r="55" spans="2:12" s="66" customFormat="1" x14ac:dyDescent="0.35">
      <c r="B55" s="4"/>
      <c r="C55" s="4"/>
      <c r="G55" s="264"/>
      <c r="H55" s="264"/>
      <c r="I55" s="264"/>
      <c r="J55" s="264"/>
      <c r="K55" s="264"/>
      <c r="L55" s="264"/>
    </row>
    <row r="56" spans="2:12" s="66" customFormat="1" x14ac:dyDescent="0.35">
      <c r="B56" s="4"/>
      <c r="C56" s="4"/>
      <c r="G56" s="264"/>
      <c r="H56" s="264"/>
      <c r="I56" s="264"/>
      <c r="J56" s="264"/>
      <c r="K56" s="264"/>
      <c r="L56" s="264"/>
    </row>
  </sheetData>
  <mergeCells count="5">
    <mergeCell ref="A2:A3"/>
    <mergeCell ref="B2:F2"/>
    <mergeCell ref="G2:K2"/>
    <mergeCell ref="A1:K1"/>
    <mergeCell ref="A27:K27"/>
  </mergeCells>
  <pageMargins left="0.70866141732283472" right="0.70866141732283472" top="0.74803149606299213" bottom="0.74803149606299213" header="0.31496062992125984" footer="0.31496062992125984"/>
  <pageSetup paperSize="9" scale="46"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E1CA47-3367-4ECF-B6DE-11CC11D047D0}">
  <sheetPr>
    <pageSetUpPr fitToPage="1"/>
  </sheetPr>
  <dimension ref="B1:I19"/>
  <sheetViews>
    <sheetView topLeftCell="A6" workbookViewId="0">
      <selection activeCell="I11" sqref="I11"/>
    </sheetView>
  </sheetViews>
  <sheetFormatPr defaultRowHeight="14.5" x14ac:dyDescent="0.35"/>
  <cols>
    <col min="1" max="1" width="4" customWidth="1"/>
    <col min="4" max="4" width="10.1796875" customWidth="1"/>
    <col min="9" max="9" width="9.81640625" customWidth="1"/>
  </cols>
  <sheetData>
    <row r="1" spans="2:9" x14ac:dyDescent="0.35">
      <c r="B1" t="s">
        <v>85</v>
      </c>
    </row>
    <row r="12" spans="2:9" ht="18.5" x14ac:dyDescent="0.35">
      <c r="B12" s="125" t="s">
        <v>189</v>
      </c>
    </row>
    <row r="15" spans="2:9" ht="14.5" customHeight="1" x14ac:dyDescent="0.35">
      <c r="B15" s="415" t="s">
        <v>191</v>
      </c>
      <c r="C15" s="415"/>
      <c r="D15" s="415"/>
      <c r="E15" s="415"/>
      <c r="F15" s="415"/>
      <c r="G15" s="415"/>
      <c r="H15" s="415"/>
      <c r="I15" s="415"/>
    </row>
    <row r="16" spans="2:9" x14ac:dyDescent="0.35">
      <c r="B16" s="415"/>
      <c r="C16" s="415"/>
      <c r="D16" s="415"/>
      <c r="E16" s="415"/>
      <c r="F16" s="415"/>
      <c r="G16" s="415"/>
      <c r="H16" s="415"/>
      <c r="I16" s="415"/>
    </row>
    <row r="17" spans="2:9" ht="25.5" customHeight="1" x14ac:dyDescent="0.35">
      <c r="B17" s="415"/>
      <c r="C17" s="415"/>
      <c r="D17" s="415"/>
      <c r="E17" s="415"/>
      <c r="F17" s="415"/>
      <c r="G17" s="415"/>
      <c r="H17" s="415"/>
      <c r="I17" s="415"/>
    </row>
    <row r="18" spans="2:9" ht="28" customHeight="1" x14ac:dyDescent="0.35">
      <c r="B18" s="415"/>
      <c r="C18" s="415"/>
      <c r="D18" s="415"/>
      <c r="E18" s="415"/>
      <c r="F18" s="415"/>
      <c r="G18" s="415"/>
      <c r="H18" s="415"/>
      <c r="I18" s="415"/>
    </row>
    <row r="19" spans="2:9" x14ac:dyDescent="0.35">
      <c r="B19" s="415"/>
      <c r="C19" s="415"/>
      <c r="D19" s="415"/>
      <c r="E19" s="415"/>
      <c r="F19" s="415"/>
      <c r="G19" s="415"/>
      <c r="H19" s="415"/>
      <c r="I19" s="415"/>
    </row>
  </sheetData>
  <mergeCells count="1">
    <mergeCell ref="B15:I19"/>
  </mergeCells>
  <pageMargins left="0.70866141732283472" right="0.70866141732283472" top="0.94488188976377963" bottom="0.74803149606299213" header="0.31496062992125984" footer="0.31496062992125984"/>
  <pageSetup paperSize="9" orientation="portrait" r:id="rId1"/>
  <headerFooter>
    <oddHeader>&amp;COSSERVATORIO ASSEGNO UNICO UNIVERSALE</oddHeader>
    <oddFooter>&amp;CINPS - COORDINAMENTO GENERALE STATISTICO ATTUARIALE</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C6F302-697D-4700-A15A-34A000508012}">
  <sheetPr>
    <pageSetUpPr fitToPage="1"/>
  </sheetPr>
  <dimension ref="A1:M45"/>
  <sheetViews>
    <sheetView showGridLines="0" zoomScale="56" zoomScaleNormal="56" zoomScaleSheetLayoutView="62" workbookViewId="0">
      <selection activeCell="I7" sqref="I7"/>
    </sheetView>
  </sheetViews>
  <sheetFormatPr defaultColWidth="13.26953125" defaultRowHeight="10" x14ac:dyDescent="0.35"/>
  <cols>
    <col min="1" max="1" width="42" style="1" customWidth="1"/>
    <col min="2" max="2" width="24.453125" style="1" customWidth="1"/>
    <col min="3" max="3" width="46.7265625" style="1" customWidth="1"/>
    <col min="4" max="4" width="25.7265625" style="1" customWidth="1"/>
    <col min="5" max="5" width="15.7265625" style="1" customWidth="1"/>
    <col min="6" max="7" width="11.453125" style="1" customWidth="1"/>
    <col min="8" max="16384" width="13.26953125" style="1"/>
  </cols>
  <sheetData>
    <row r="1" spans="1:13" ht="57.65" customHeight="1" thickBot="1" x14ac:dyDescent="0.4">
      <c r="A1" s="86" t="s">
        <v>192</v>
      </c>
      <c r="B1" s="86"/>
      <c r="C1" s="86"/>
    </row>
    <row r="2" spans="1:13" ht="75" customHeight="1" thickTop="1" thickBot="1" x14ac:dyDescent="0.4">
      <c r="A2" s="55" t="s">
        <v>36</v>
      </c>
      <c r="B2" s="56" t="s">
        <v>229</v>
      </c>
      <c r="C2" s="56" t="s">
        <v>39</v>
      </c>
      <c r="D2" s="57"/>
    </row>
    <row r="3" spans="1:13" ht="35.15" customHeight="1" thickTop="1" x14ac:dyDescent="0.3">
      <c r="A3" s="217"/>
      <c r="B3" s="372" t="s">
        <v>170</v>
      </c>
      <c r="C3" s="372"/>
      <c r="D3" s="57"/>
    </row>
    <row r="4" spans="1:13" ht="32.5" customHeight="1" x14ac:dyDescent="0.35">
      <c r="A4" s="90" t="s">
        <v>172</v>
      </c>
      <c r="B4" s="58">
        <f>+'Tavola 2.1'!B4+'Tavola 1.3'!B4</f>
        <v>5673024</v>
      </c>
      <c r="C4" s="96">
        <f>+'Tavola 2.1'!D4+'Tavola 1.3'!D4</f>
        <v>1300.2</v>
      </c>
      <c r="D4" s="172"/>
      <c r="E4" s="24"/>
      <c r="F4" s="24"/>
      <c r="G4" s="8"/>
      <c r="K4" s="24"/>
      <c r="L4" s="24"/>
      <c r="M4" s="24"/>
    </row>
    <row r="5" spans="1:13" ht="30.65" customHeight="1" x14ac:dyDescent="0.35">
      <c r="A5" s="90" t="s">
        <v>173</v>
      </c>
      <c r="B5" s="58">
        <f>+'Tavola 2.1'!B5+'Tavola 1.3'!B5</f>
        <v>5684998</v>
      </c>
      <c r="C5" s="96">
        <f>+'Tavola 2.1'!D5+'Tavola 1.3'!D5</f>
        <v>1304.8999999999999</v>
      </c>
      <c r="D5" s="172"/>
      <c r="E5" s="24"/>
      <c r="F5" s="24"/>
      <c r="G5" s="8"/>
      <c r="K5" s="24"/>
      <c r="L5" s="24"/>
      <c r="M5" s="24"/>
    </row>
    <row r="6" spans="1:13" ht="25.5" customHeight="1" x14ac:dyDescent="0.35">
      <c r="A6" s="90" t="s">
        <v>174</v>
      </c>
      <c r="B6" s="58">
        <f>+'Tavola 2.1'!B6+'Tavola 1.3'!B6</f>
        <v>5635345</v>
      </c>
      <c r="C6" s="96">
        <f>+'Tavola 2.1'!D6+'Tavola 1.3'!D6</f>
        <v>1310.6999999999998</v>
      </c>
      <c r="D6" s="172"/>
      <c r="E6" s="24"/>
      <c r="F6" s="24"/>
      <c r="G6" s="8"/>
      <c r="K6" s="24"/>
      <c r="L6" s="24"/>
      <c r="M6" s="24"/>
    </row>
    <row r="7" spans="1:13" ht="32.5" customHeight="1" x14ac:dyDescent="0.35">
      <c r="A7" s="90" t="s">
        <v>175</v>
      </c>
      <c r="B7" s="58">
        <f>+'Tavola 2.1'!B7+'Tavola 1.3'!B7</f>
        <v>5652593</v>
      </c>
      <c r="C7" s="96">
        <f>+'Tavola 2.1'!D7+'Tavola 1.3'!D7</f>
        <v>1312.2</v>
      </c>
      <c r="D7" s="172"/>
      <c r="E7" s="24"/>
      <c r="F7" s="24"/>
      <c r="G7" s="8"/>
    </row>
    <row r="8" spans="1:13" ht="32.5" customHeight="1" x14ac:dyDescent="0.35">
      <c r="A8" s="90" t="s">
        <v>176</v>
      </c>
      <c r="B8" s="58">
        <f>+'Tavola 2.1'!B8+'Tavola 1.3'!B8</f>
        <v>5646472</v>
      </c>
      <c r="C8" s="96">
        <f>+'Tavola 2.1'!D8+'Tavola 1.3'!D8</f>
        <v>1309.7</v>
      </c>
      <c r="D8" s="172"/>
      <c r="E8" s="24"/>
      <c r="F8" s="24"/>
      <c r="G8" s="8"/>
    </row>
    <row r="9" spans="1:13" ht="32.5" customHeight="1" x14ac:dyDescent="0.35">
      <c r="A9" s="90" t="s">
        <v>177</v>
      </c>
      <c r="B9" s="58">
        <f>+'Tavola 2.1'!B9+'Tavola 1.3'!B9</f>
        <v>5699791</v>
      </c>
      <c r="C9" s="96">
        <f>+'Tavola 2.1'!D9+'Tavola 1.3'!D9</f>
        <v>1320</v>
      </c>
      <c r="D9" s="172"/>
      <c r="E9" s="24"/>
      <c r="F9" s="24"/>
      <c r="G9" s="8"/>
    </row>
    <row r="10" spans="1:13" ht="32.5" customHeight="1" x14ac:dyDescent="0.35">
      <c r="A10" s="90" t="s">
        <v>178</v>
      </c>
      <c r="B10" s="58">
        <f>+'Tavola 2.1'!B10+'Tavola 1.3'!B10</f>
        <v>5718840</v>
      </c>
      <c r="C10" s="96">
        <f>+'Tavola 2.1'!D10+'Tavola 1.3'!D10</f>
        <v>1322.1</v>
      </c>
      <c r="D10" s="172"/>
      <c r="E10" s="24"/>
      <c r="F10" s="24"/>
      <c r="G10" s="8"/>
    </row>
    <row r="11" spans="1:13" ht="32.5" customHeight="1" x14ac:dyDescent="0.35">
      <c r="A11" s="90" t="s">
        <v>179</v>
      </c>
      <c r="B11" s="58">
        <f>+'Tavola 2.1'!B11+'Tavola 1.3'!B11</f>
        <v>5768929</v>
      </c>
      <c r="C11" s="96">
        <f>+'Tavola 2.1'!D11+'Tavola 1.3'!D11</f>
        <v>1332.3</v>
      </c>
      <c r="D11" s="172"/>
      <c r="E11" s="24"/>
      <c r="F11" s="24"/>
      <c r="G11" s="8"/>
    </row>
    <row r="12" spans="1:13" ht="32.5" customHeight="1" x14ac:dyDescent="0.35">
      <c r="A12" s="90" t="s">
        <v>180</v>
      </c>
      <c r="B12" s="58">
        <f>+'Tavola 2.1'!B12+'Tavola 1.3'!B12</f>
        <v>5806331</v>
      </c>
      <c r="C12" s="96">
        <f>+'Tavola 2.1'!D12+'Tavola 1.3'!D12</f>
        <v>1339.9</v>
      </c>
      <c r="D12" s="172"/>
      <c r="E12" s="24"/>
      <c r="F12" s="24"/>
      <c r="G12" s="8"/>
    </row>
    <row r="13" spans="1:13" ht="32.5" customHeight="1" thickBot="1" x14ac:dyDescent="0.4">
      <c r="A13" s="173" t="s">
        <v>181</v>
      </c>
      <c r="B13" s="174">
        <f>+'Tavola 2.1'!B13+'Tavola 1.3'!B13</f>
        <v>5837037</v>
      </c>
      <c r="C13" s="175">
        <f>+'Tavola 2.1'!D13+'Tavola 1.3'!D13</f>
        <v>1347.1</v>
      </c>
      <c r="D13" s="172"/>
      <c r="E13" s="24"/>
      <c r="F13" s="24"/>
      <c r="G13" s="8"/>
    </row>
    <row r="14" spans="1:13" ht="26.5" customHeight="1" thickTop="1" x14ac:dyDescent="0.35">
      <c r="A14" s="282" t="s">
        <v>193</v>
      </c>
      <c r="B14" s="283"/>
      <c r="C14" s="284">
        <f>SUM(C4:C13)</f>
        <v>13199.099999999999</v>
      </c>
      <c r="D14" s="172"/>
      <c r="E14" s="266"/>
      <c r="F14" s="24"/>
      <c r="G14" s="8"/>
    </row>
    <row r="15" spans="1:13" s="151" customFormat="1" ht="26.5" customHeight="1" x14ac:dyDescent="0.3">
      <c r="A15" s="285" t="s">
        <v>198</v>
      </c>
      <c r="B15" s="286">
        <f>AVERAGE(B4:B13)</f>
        <v>5712336</v>
      </c>
      <c r="C15" s="287"/>
      <c r="D15" s="176"/>
      <c r="E15" s="268"/>
      <c r="F15" s="177"/>
      <c r="G15" s="178"/>
    </row>
    <row r="16" spans="1:13" ht="9" customHeight="1" thickBot="1" x14ac:dyDescent="0.4">
      <c r="A16" s="288"/>
      <c r="B16" s="289"/>
      <c r="C16" s="290"/>
      <c r="D16" s="172"/>
      <c r="E16" s="267"/>
      <c r="F16" s="24"/>
      <c r="G16" s="8"/>
    </row>
    <row r="17" spans="1:7" ht="38.15" customHeight="1" thickTop="1" x14ac:dyDescent="0.3">
      <c r="A17" s="291"/>
      <c r="B17" s="434" t="s">
        <v>171</v>
      </c>
      <c r="C17" s="434"/>
      <c r="D17" s="172"/>
      <c r="E17" s="267"/>
      <c r="F17" s="24"/>
      <c r="G17" s="8"/>
    </row>
    <row r="18" spans="1:7" ht="38.15" customHeight="1" x14ac:dyDescent="0.35">
      <c r="A18" s="90" t="s">
        <v>182</v>
      </c>
      <c r="B18" s="58">
        <f>+'Tavola 2.1'!B18+'Tavola 1.3'!B18</f>
        <v>5853688</v>
      </c>
      <c r="C18" s="96">
        <f>+'Tavola 2.1'!D18+'Tavola 1.3'!D18</f>
        <v>1514.8</v>
      </c>
      <c r="D18" s="278"/>
      <c r="E18" s="267"/>
      <c r="F18" s="24"/>
      <c r="G18" s="8"/>
    </row>
    <row r="19" spans="1:7" s="151" customFormat="1" ht="32.5" customHeight="1" x14ac:dyDescent="0.3">
      <c r="A19" s="90" t="s">
        <v>184</v>
      </c>
      <c r="B19" s="58">
        <f>+'Tavola 2.1'!B19+'Tavola 1.3'!B19</f>
        <v>5826453</v>
      </c>
      <c r="C19" s="96">
        <f>+'Tavola 2.1'!D19+'Tavola 1.3'!D19</f>
        <v>1509.6</v>
      </c>
      <c r="D19" s="176"/>
      <c r="E19" s="268"/>
      <c r="F19" s="177"/>
      <c r="G19" s="178"/>
    </row>
    <row r="20" spans="1:7" s="151" customFormat="1" ht="32.5" customHeight="1" x14ac:dyDescent="0.3">
      <c r="A20" s="90" t="s">
        <v>172</v>
      </c>
      <c r="B20" s="58">
        <f>+'Tavola 2.1'!B20+'Tavola 1.3'!B20</f>
        <v>5988020</v>
      </c>
      <c r="C20" s="96">
        <f>+'Tavola 2.1'!D20+'Tavola 1.3'!D20</f>
        <v>1496.5</v>
      </c>
      <c r="D20" s="176"/>
      <c r="E20" s="268"/>
      <c r="F20" s="177"/>
      <c r="G20" s="178"/>
    </row>
    <row r="21" spans="1:7" s="151" customFormat="1" ht="32.5" customHeight="1" x14ac:dyDescent="0.3">
      <c r="A21" s="90" t="s">
        <v>173</v>
      </c>
      <c r="B21" s="58">
        <f>+'Tavola 2.1'!B21+'Tavola 1.3'!B21</f>
        <v>5962952</v>
      </c>
      <c r="C21" s="96">
        <f>+'Tavola 2.1'!D21+'Tavola 1.3'!D21</f>
        <v>1492.5</v>
      </c>
      <c r="D21" s="176"/>
      <c r="E21" s="268"/>
      <c r="F21" s="177"/>
      <c r="G21" s="178"/>
    </row>
    <row r="22" spans="1:7" s="151" customFormat="1" ht="32.5" customHeight="1" x14ac:dyDescent="0.3">
      <c r="A22" s="90" t="s">
        <v>174</v>
      </c>
      <c r="B22" s="58">
        <f>+'Tavola 2.1'!B22+'Tavola 1.3'!B22</f>
        <v>5949503</v>
      </c>
      <c r="C22" s="96">
        <f>+'Tavola 2.1'!D22+'Tavola 1.3'!D22</f>
        <v>1490.3</v>
      </c>
      <c r="D22" s="176"/>
      <c r="E22" s="268"/>
      <c r="F22" s="177"/>
      <c r="G22" s="178"/>
    </row>
    <row r="23" spans="1:7" s="151" customFormat="1" ht="32.5" customHeight="1" x14ac:dyDescent="0.3">
      <c r="A23" s="90" t="s">
        <v>175</v>
      </c>
      <c r="B23" s="58">
        <f>+'Tavola 2.1'!B23+'Tavola 1.3'!B23</f>
        <v>5934191</v>
      </c>
      <c r="C23" s="96">
        <f>+'Tavola 2.1'!D23+'Tavola 1.3'!D23</f>
        <v>1487</v>
      </c>
      <c r="D23" s="176"/>
      <c r="E23" s="268"/>
      <c r="F23" s="177"/>
      <c r="G23" s="178"/>
    </row>
    <row r="24" spans="1:7" s="151" customFormat="1" ht="32.5" customHeight="1" x14ac:dyDescent="0.3">
      <c r="A24" s="90" t="s">
        <v>176</v>
      </c>
      <c r="B24" s="58">
        <f>+'Tavola 2.1'!B24+'Tavola 1.3'!B24</f>
        <v>5917552</v>
      </c>
      <c r="C24" s="96">
        <f>+'Tavola 2.1'!D24+'Tavola 1.3'!D24</f>
        <v>1482.1000000000001</v>
      </c>
      <c r="D24" s="176"/>
      <c r="E24" s="268"/>
      <c r="F24" s="177"/>
      <c r="G24" s="178"/>
    </row>
    <row r="25" spans="1:7" s="151" customFormat="1" ht="32.5" customHeight="1" x14ac:dyDescent="0.3">
      <c r="A25" s="90" t="s">
        <v>177</v>
      </c>
      <c r="B25" s="58">
        <f>+'Tavola 2.1'!B25+'Tavola 1.3'!B25</f>
        <v>5889750</v>
      </c>
      <c r="C25" s="96">
        <f>+'Tavola 2.1'!D25+'Tavola 1.3'!D25</f>
        <v>1477.4</v>
      </c>
      <c r="D25" s="176"/>
      <c r="E25" s="268"/>
      <c r="F25" s="177"/>
      <c r="G25" s="178"/>
    </row>
    <row r="26" spans="1:7" s="151" customFormat="1" ht="32.5" customHeight="1" thickBot="1" x14ac:dyDescent="0.35">
      <c r="A26" s="173" t="s">
        <v>178</v>
      </c>
      <c r="B26" s="174">
        <f>+'Tavola 2.1'!B26+'Tavola 1.3'!B26</f>
        <v>5846269</v>
      </c>
      <c r="C26" s="175">
        <f>+'Tavola 2.1'!D26+'Tavola 1.3'!D26</f>
        <v>1466.3000000000002</v>
      </c>
      <c r="D26" s="176"/>
      <c r="E26" s="268"/>
      <c r="F26" s="177"/>
      <c r="G26" s="178"/>
    </row>
    <row r="27" spans="1:7" ht="26.5" customHeight="1" thickTop="1" x14ac:dyDescent="0.35">
      <c r="A27" s="282" t="s">
        <v>194</v>
      </c>
      <c r="B27" s="283"/>
      <c r="C27" s="284">
        <f>SUM(C18:C26)</f>
        <v>13416.5</v>
      </c>
      <c r="D27" s="279"/>
      <c r="E27" s="266"/>
      <c r="F27" s="24"/>
      <c r="G27" s="8"/>
    </row>
    <row r="28" spans="1:7" ht="26.5" customHeight="1" x14ac:dyDescent="0.35">
      <c r="A28" s="282" t="s">
        <v>199</v>
      </c>
      <c r="B28" s="283">
        <f>AVERAGE(B18:B26)</f>
        <v>5907597.555555556</v>
      </c>
      <c r="C28" s="284"/>
      <c r="D28" s="172"/>
      <c r="E28" s="267"/>
      <c r="F28" s="24"/>
      <c r="G28" s="8"/>
    </row>
    <row r="29" spans="1:7" ht="51" customHeight="1" x14ac:dyDescent="0.35">
      <c r="A29" s="435" t="s">
        <v>231</v>
      </c>
      <c r="B29" s="435"/>
      <c r="C29" s="435"/>
    </row>
    <row r="30" spans="1:7" x14ac:dyDescent="0.35">
      <c r="B30" s="4"/>
    </row>
    <row r="31" spans="1:7" x14ac:dyDescent="0.35">
      <c r="B31" s="4"/>
    </row>
    <row r="32" spans="1:7" x14ac:dyDescent="0.35">
      <c r="B32" s="4"/>
    </row>
    <row r="33" spans="2:2" x14ac:dyDescent="0.35">
      <c r="B33" s="4"/>
    </row>
    <row r="34" spans="2:2" x14ac:dyDescent="0.35">
      <c r="B34" s="4"/>
    </row>
    <row r="35" spans="2:2" x14ac:dyDescent="0.35">
      <c r="B35" s="4"/>
    </row>
    <row r="36" spans="2:2" x14ac:dyDescent="0.35">
      <c r="B36" s="4"/>
    </row>
    <row r="37" spans="2:2" x14ac:dyDescent="0.35">
      <c r="B37" s="4"/>
    </row>
    <row r="38" spans="2:2" x14ac:dyDescent="0.35">
      <c r="B38" s="4"/>
    </row>
    <row r="39" spans="2:2" x14ac:dyDescent="0.35">
      <c r="B39" s="4"/>
    </row>
    <row r="40" spans="2:2" x14ac:dyDescent="0.35">
      <c r="B40" s="4"/>
    </row>
    <row r="41" spans="2:2" x14ac:dyDescent="0.35">
      <c r="B41" s="4"/>
    </row>
    <row r="42" spans="2:2" x14ac:dyDescent="0.35">
      <c r="B42" s="4"/>
    </row>
    <row r="43" spans="2:2" x14ac:dyDescent="0.35">
      <c r="B43" s="4"/>
    </row>
    <row r="44" spans="2:2" x14ac:dyDescent="0.35">
      <c r="B44" s="4"/>
    </row>
    <row r="45" spans="2:2" x14ac:dyDescent="0.35">
      <c r="B45" s="4"/>
    </row>
  </sheetData>
  <mergeCells count="3">
    <mergeCell ref="B3:C3"/>
    <mergeCell ref="B17:C17"/>
    <mergeCell ref="A29:C29"/>
  </mergeCells>
  <phoneticPr fontId="10" type="noConversion"/>
  <pageMargins left="0.70866141732283472" right="0.70866141732283472" top="0.94488188976377963" bottom="0.74803149606299213" header="0.31496062992125984" footer="0.31496062992125984"/>
  <pageSetup paperSize="9" scale="62" orientation="portrait" r:id="rId1"/>
  <headerFooter>
    <oddHeader>&amp;COSSERVATORIO ASSEGNO UNICO UNIVERSALE</oddHeader>
    <oddFooter>&amp;CINPS - COORDINAMENTO GENERALE STATISTICO ATTUARIALE</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0A7C77-AA8C-4D60-AED1-3ABD59298563}">
  <sheetPr>
    <pageSetUpPr fitToPage="1"/>
  </sheetPr>
  <dimension ref="A1:G53"/>
  <sheetViews>
    <sheetView showGridLines="0" zoomScale="75" zoomScaleNormal="75" workbookViewId="0">
      <selection activeCell="I11" sqref="I11"/>
    </sheetView>
  </sheetViews>
  <sheetFormatPr defaultColWidth="13.453125" defaultRowHeight="10" x14ac:dyDescent="0.35"/>
  <cols>
    <col min="1" max="1" width="31.54296875" style="1" customWidth="1"/>
    <col min="2" max="2" width="21.54296875" style="1" customWidth="1"/>
    <col min="3" max="3" width="24.81640625" style="1" customWidth="1"/>
    <col min="4" max="4" width="23.54296875" style="66" customWidth="1"/>
    <col min="5" max="5" width="20.453125" style="1" customWidth="1"/>
    <col min="6" max="6" width="22.81640625" style="1" customWidth="1"/>
    <col min="7" max="7" width="19.26953125" style="1" customWidth="1"/>
    <col min="8" max="16384" width="13.453125" style="1"/>
  </cols>
  <sheetData>
    <row r="1" spans="1:7" ht="57" customHeight="1" thickBot="1" x14ac:dyDescent="0.4">
      <c r="A1" s="433" t="s">
        <v>206</v>
      </c>
      <c r="B1" s="433"/>
      <c r="C1" s="433"/>
      <c r="D1" s="433"/>
      <c r="E1" s="433"/>
      <c r="F1" s="433"/>
      <c r="G1" s="433"/>
    </row>
    <row r="2" spans="1:7" ht="44.15" customHeight="1" thickTop="1" x14ac:dyDescent="0.35">
      <c r="A2" s="412" t="s">
        <v>80</v>
      </c>
      <c r="B2" s="436" t="s">
        <v>125</v>
      </c>
      <c r="C2" s="436"/>
      <c r="D2" s="437"/>
      <c r="E2" s="436" t="s">
        <v>237</v>
      </c>
      <c r="F2" s="436"/>
      <c r="G2" s="436"/>
    </row>
    <row r="3" spans="1:7" ht="71.5" customHeight="1" thickBot="1" x14ac:dyDescent="0.4">
      <c r="A3" s="413"/>
      <c r="B3" s="124" t="s">
        <v>227</v>
      </c>
      <c r="C3" s="124" t="s">
        <v>228</v>
      </c>
      <c r="D3" s="301" t="s">
        <v>190</v>
      </c>
      <c r="E3" s="124" t="s">
        <v>227</v>
      </c>
      <c r="F3" s="124" t="s">
        <v>228</v>
      </c>
      <c r="G3" s="281" t="s">
        <v>190</v>
      </c>
    </row>
    <row r="4" spans="1:7" ht="25.4" customHeight="1" thickTop="1" x14ac:dyDescent="0.35">
      <c r="A4" s="58" t="s">
        <v>4</v>
      </c>
      <c r="B4" s="58">
        <f>+'Tavola 2.3'!B4+'Tavola 1.11'!B4</f>
        <v>407523</v>
      </c>
      <c r="C4" s="58">
        <v>636316</v>
      </c>
      <c r="D4" s="302">
        <f>+C4/B4</f>
        <v>1.5614235270156531</v>
      </c>
      <c r="E4" s="58">
        <f>+'Tavola 2.3'!G4+'Tavola 1.11'!G4</f>
        <v>416152</v>
      </c>
      <c r="F4" s="58">
        <v>651233</v>
      </c>
      <c r="G4" s="317">
        <f>+F4/E4</f>
        <v>1.5648921547895962</v>
      </c>
    </row>
    <row r="5" spans="1:7" ht="21.75" customHeight="1" x14ac:dyDescent="0.35">
      <c r="A5" s="58" t="s">
        <v>5</v>
      </c>
      <c r="B5" s="58">
        <f>+'Tavola 2.3'!B5+'Tavola 1.11'!B5</f>
        <v>11824</v>
      </c>
      <c r="C5" s="58">
        <v>19130</v>
      </c>
      <c r="D5" s="302">
        <f t="shared" ref="D5:D24" si="0">+C5/B5</f>
        <v>1.617895805142084</v>
      </c>
      <c r="E5" s="58">
        <f>+'Tavola 2.3'!G5+'Tavola 1.11'!G5</f>
        <v>12132</v>
      </c>
      <c r="F5" s="58">
        <v>19555</v>
      </c>
      <c r="G5" s="96">
        <f t="shared" ref="G5:G24" si="1">+F5/E5</f>
        <v>1.6118529508737225</v>
      </c>
    </row>
    <row r="6" spans="1:7" ht="21.75" customHeight="1" x14ac:dyDescent="0.35">
      <c r="A6" s="58" t="s">
        <v>6</v>
      </c>
      <c r="B6" s="58">
        <f>+'Tavola 2.3'!B6+'Tavola 1.11'!B6</f>
        <v>1005653</v>
      </c>
      <c r="C6" s="58">
        <v>1615685</v>
      </c>
      <c r="D6" s="302">
        <f t="shared" si="0"/>
        <v>1.6066028739535407</v>
      </c>
      <c r="E6" s="58">
        <f>+'Tavola 2.3'!G6+'Tavola 1.11'!G6</f>
        <v>1030140</v>
      </c>
      <c r="F6" s="58">
        <v>1652395</v>
      </c>
      <c r="G6" s="96">
        <f t="shared" si="1"/>
        <v>1.6040489642184557</v>
      </c>
    </row>
    <row r="7" spans="1:7" ht="21.75" customHeight="1" x14ac:dyDescent="0.35">
      <c r="A7" s="58" t="s">
        <v>71</v>
      </c>
      <c r="B7" s="58">
        <f>+'Tavola 2.3'!B7+'Tavola 1.11'!B7</f>
        <v>56870</v>
      </c>
      <c r="C7" s="58">
        <v>96432</v>
      </c>
      <c r="D7" s="302">
        <f t="shared" si="0"/>
        <v>1.695656761033937</v>
      </c>
      <c r="E7" s="58">
        <f>+'Tavola 2.3'!G7+'Tavola 1.11'!G7</f>
        <v>57966</v>
      </c>
      <c r="F7" s="58">
        <v>97846</v>
      </c>
      <c r="G7" s="96">
        <f t="shared" si="1"/>
        <v>1.6879895110927094</v>
      </c>
    </row>
    <row r="8" spans="1:7" ht="21.75" customHeight="1" x14ac:dyDescent="0.35">
      <c r="A8" s="58" t="s">
        <v>72</v>
      </c>
      <c r="B8" s="58">
        <f>+'Tavola 2.3'!B8+'Tavola 1.11'!B8</f>
        <v>55288</v>
      </c>
      <c r="C8" s="58">
        <v>99281</v>
      </c>
      <c r="D8" s="302">
        <f t="shared" si="0"/>
        <v>1.7957061206771814</v>
      </c>
      <c r="E8" s="58">
        <f>+'Tavola 2.3'!G8+'Tavola 1.11'!G8</f>
        <v>57374</v>
      </c>
      <c r="F8" s="58">
        <v>102287</v>
      </c>
      <c r="G8" s="96">
        <f t="shared" si="1"/>
        <v>1.782811029386133</v>
      </c>
    </row>
    <row r="9" spans="1:7" ht="21.75" customHeight="1" x14ac:dyDescent="0.35">
      <c r="A9" s="58" t="s">
        <v>7</v>
      </c>
      <c r="B9" s="58">
        <f>+'Tavola 2.3'!B9+'Tavola 1.11'!B9</f>
        <v>478180</v>
      </c>
      <c r="C9" s="58">
        <v>769033</v>
      </c>
      <c r="D9" s="302">
        <f t="shared" si="0"/>
        <v>1.6082500313689405</v>
      </c>
      <c r="E9" s="58">
        <f>+'Tavola 2.3'!G9+'Tavola 1.11'!G9</f>
        <v>491588</v>
      </c>
      <c r="F9" s="58">
        <v>788079</v>
      </c>
      <c r="G9" s="96">
        <f t="shared" si="1"/>
        <v>1.6031290430197644</v>
      </c>
    </row>
    <row r="10" spans="1:7" ht="21.75" customHeight="1" x14ac:dyDescent="0.35">
      <c r="A10" s="58" t="s">
        <v>63</v>
      </c>
      <c r="B10" s="58">
        <f>+'Tavola 2.3'!B10+'Tavola 1.11'!B10</f>
        <v>112060</v>
      </c>
      <c r="C10" s="58">
        <v>176312</v>
      </c>
      <c r="D10" s="302">
        <f t="shared" si="0"/>
        <v>1.5733714081741923</v>
      </c>
      <c r="E10" s="58">
        <f>+'Tavola 2.3'!G10+'Tavola 1.11'!G10</f>
        <v>114758</v>
      </c>
      <c r="F10" s="58">
        <v>180355</v>
      </c>
      <c r="G10" s="96">
        <f t="shared" si="1"/>
        <v>1.571611565206783</v>
      </c>
    </row>
    <row r="11" spans="1:7" ht="21.75" customHeight="1" x14ac:dyDescent="0.35">
      <c r="A11" s="58" t="s">
        <v>8</v>
      </c>
      <c r="B11" s="58">
        <f>+'Tavola 2.3'!B11+'Tavola 1.11'!B11</f>
        <v>133753</v>
      </c>
      <c r="C11" s="58">
        <v>201343</v>
      </c>
      <c r="D11" s="302">
        <f t="shared" si="0"/>
        <v>1.5053344597878178</v>
      </c>
      <c r="E11" s="58">
        <f>+'Tavola 2.3'!G11+'Tavola 1.11'!G11</f>
        <v>137565</v>
      </c>
      <c r="F11" s="58">
        <v>207458</v>
      </c>
      <c r="G11" s="96">
        <f t="shared" si="1"/>
        <v>1.508072547522989</v>
      </c>
    </row>
    <row r="12" spans="1:7" ht="21.75" customHeight="1" x14ac:dyDescent="0.35">
      <c r="A12" s="58" t="s">
        <v>9</v>
      </c>
      <c r="B12" s="58">
        <f>+'Tavola 2.3'!B12+'Tavola 1.11'!B12</f>
        <v>446784</v>
      </c>
      <c r="C12" s="58">
        <v>703185</v>
      </c>
      <c r="D12" s="302">
        <f t="shared" si="0"/>
        <v>1.5738813386334336</v>
      </c>
      <c r="E12" s="58">
        <f>+'Tavola 2.3'!G12+'Tavola 1.11'!G12</f>
        <v>457869</v>
      </c>
      <c r="F12" s="58">
        <v>719808</v>
      </c>
      <c r="G12" s="96">
        <f t="shared" si="1"/>
        <v>1.572082844656441</v>
      </c>
    </row>
    <row r="13" spans="1:7" ht="21.75" customHeight="1" x14ac:dyDescent="0.35">
      <c r="A13" s="58" t="s">
        <v>10</v>
      </c>
      <c r="B13" s="58">
        <f>+'Tavola 2.3'!B13+'Tavola 1.11'!B13</f>
        <v>355941</v>
      </c>
      <c r="C13" s="58">
        <v>539053</v>
      </c>
      <c r="D13" s="302">
        <f t="shared" si="0"/>
        <v>1.5144448096735132</v>
      </c>
      <c r="E13" s="58">
        <f>+'Tavola 2.3'!G13+'Tavola 1.11'!G13</f>
        <v>363697</v>
      </c>
      <c r="F13" s="58">
        <v>551145</v>
      </c>
      <c r="G13" s="96">
        <f t="shared" si="1"/>
        <v>1.5153960577073773</v>
      </c>
    </row>
    <row r="14" spans="1:7" ht="21.75" customHeight="1" x14ac:dyDescent="0.35">
      <c r="A14" s="58" t="s">
        <v>11</v>
      </c>
      <c r="B14" s="58">
        <f>+'Tavola 2.3'!B14+'Tavola 1.11'!B14</f>
        <v>87325</v>
      </c>
      <c r="C14" s="58">
        <v>133623</v>
      </c>
      <c r="D14" s="302">
        <f t="shared" si="0"/>
        <v>1.5301803607214428</v>
      </c>
      <c r="E14" s="58">
        <f>+'Tavola 2.3'!G14+'Tavola 1.11'!G14</f>
        <v>88616</v>
      </c>
      <c r="F14" s="58">
        <v>135710</v>
      </c>
      <c r="G14" s="96">
        <f t="shared" si="1"/>
        <v>1.5314390177845987</v>
      </c>
    </row>
    <row r="15" spans="1:7" ht="21.75" customHeight="1" x14ac:dyDescent="0.35">
      <c r="A15" s="58" t="s">
        <v>12</v>
      </c>
      <c r="B15" s="58">
        <f>+'Tavola 2.3'!B15+'Tavola 1.11'!B15</f>
        <v>151294</v>
      </c>
      <c r="C15" s="58">
        <v>235653</v>
      </c>
      <c r="D15" s="302">
        <f t="shared" si="0"/>
        <v>1.5575832485095245</v>
      </c>
      <c r="E15" s="58">
        <f>+'Tavola 2.3'!G15+'Tavola 1.11'!G15</f>
        <v>154256</v>
      </c>
      <c r="F15" s="58">
        <v>240357</v>
      </c>
      <c r="G15" s="96">
        <f t="shared" si="1"/>
        <v>1.55816953635515</v>
      </c>
    </row>
    <row r="16" spans="1:7" ht="21.75" customHeight="1" x14ac:dyDescent="0.35">
      <c r="A16" s="58" t="s">
        <v>13</v>
      </c>
      <c r="B16" s="58">
        <f>+'Tavola 2.3'!B16+'Tavola 1.11'!B16</f>
        <v>604135</v>
      </c>
      <c r="C16" s="58">
        <v>916333</v>
      </c>
      <c r="D16" s="302">
        <f t="shared" si="0"/>
        <v>1.5167686030440217</v>
      </c>
      <c r="E16" s="58">
        <f>+'Tavola 2.3'!G16+'Tavola 1.11'!G16</f>
        <v>612057</v>
      </c>
      <c r="F16" s="58">
        <v>930325</v>
      </c>
      <c r="G16" s="96">
        <f t="shared" si="1"/>
        <v>1.5199973205109982</v>
      </c>
    </row>
    <row r="17" spans="1:7" ht="21.75" customHeight="1" x14ac:dyDescent="0.35">
      <c r="A17" s="58" t="s">
        <v>14</v>
      </c>
      <c r="B17" s="58">
        <f>+'Tavola 2.3'!B17+'Tavola 1.11'!B17</f>
        <v>131024</v>
      </c>
      <c r="C17" s="58">
        <v>203874</v>
      </c>
      <c r="D17" s="302">
        <f t="shared" si="0"/>
        <v>1.5560050067163267</v>
      </c>
      <c r="E17" s="58">
        <f>+'Tavola 2.3'!G17+'Tavola 1.11'!G17</f>
        <v>132513</v>
      </c>
      <c r="F17" s="58">
        <v>207124</v>
      </c>
      <c r="G17" s="96">
        <f t="shared" si="1"/>
        <v>1.5630466444801643</v>
      </c>
    </row>
    <row r="18" spans="1:7" ht="21.75" customHeight="1" x14ac:dyDescent="0.35">
      <c r="A18" s="58" t="s">
        <v>15</v>
      </c>
      <c r="B18" s="58">
        <f>+'Tavola 2.3'!B18+'Tavola 1.11'!B18</f>
        <v>28463</v>
      </c>
      <c r="C18" s="58">
        <v>44119</v>
      </c>
      <c r="D18" s="302">
        <f t="shared" si="0"/>
        <v>1.5500474299968381</v>
      </c>
      <c r="E18" s="58">
        <f>+'Tavola 2.3'!G18+'Tavola 1.11'!G18</f>
        <v>28656</v>
      </c>
      <c r="F18" s="58">
        <v>44641</v>
      </c>
      <c r="G18" s="96">
        <f t="shared" si="1"/>
        <v>1.557823841429369</v>
      </c>
    </row>
    <row r="19" spans="1:7" ht="21.75" customHeight="1" x14ac:dyDescent="0.35">
      <c r="A19" s="58" t="s">
        <v>16</v>
      </c>
      <c r="B19" s="58">
        <f>+'Tavola 2.3'!B19+'Tavola 1.11'!B19</f>
        <v>703597</v>
      </c>
      <c r="C19" s="58">
        <v>1069957</v>
      </c>
      <c r="D19" s="302">
        <f t="shared" si="0"/>
        <v>1.5206957960309666</v>
      </c>
      <c r="E19" s="58">
        <f>+'Tavola 2.3'!G19+'Tavola 1.11'!G19</f>
        <v>693867</v>
      </c>
      <c r="F19" s="58">
        <v>1077782</v>
      </c>
      <c r="G19" s="96">
        <f t="shared" si="1"/>
        <v>1.5532976780852814</v>
      </c>
    </row>
    <row r="20" spans="1:7" ht="21.75" customHeight="1" x14ac:dyDescent="0.35">
      <c r="A20" s="58" t="s">
        <v>17</v>
      </c>
      <c r="B20" s="58">
        <f>+'Tavola 2.3'!B20+'Tavola 1.11'!B20</f>
        <v>450595</v>
      </c>
      <c r="C20" s="58">
        <v>684019</v>
      </c>
      <c r="D20" s="302">
        <f t="shared" si="0"/>
        <v>1.5180350425548441</v>
      </c>
      <c r="E20" s="58">
        <f>+'Tavola 2.3'!G20+'Tavola 1.11'!G20</f>
        <v>448747</v>
      </c>
      <c r="F20" s="58">
        <v>688148</v>
      </c>
      <c r="G20" s="96">
        <f t="shared" si="1"/>
        <v>1.5334876890541886</v>
      </c>
    </row>
    <row r="21" spans="1:7" ht="21.75" customHeight="1" x14ac:dyDescent="0.35">
      <c r="A21" s="58" t="s">
        <v>18</v>
      </c>
      <c r="B21" s="58">
        <f>+'Tavola 2.3'!B21+'Tavola 1.11'!B21</f>
        <v>55709</v>
      </c>
      <c r="C21" s="58">
        <v>87963</v>
      </c>
      <c r="D21" s="302">
        <f t="shared" si="0"/>
        <v>1.5789728769139637</v>
      </c>
      <c r="E21" s="58">
        <f>+'Tavola 2.3'!G21+'Tavola 1.11'!G21</f>
        <v>55826</v>
      </c>
      <c r="F21" s="58">
        <v>88337</v>
      </c>
      <c r="G21" s="96">
        <f t="shared" si="1"/>
        <v>1.5823630566402751</v>
      </c>
    </row>
    <row r="22" spans="1:7" ht="21.75" customHeight="1" x14ac:dyDescent="0.35">
      <c r="A22" s="58" t="s">
        <v>19</v>
      </c>
      <c r="B22" s="58">
        <f>+'Tavola 2.3'!B22+'Tavola 1.11'!B22</f>
        <v>216597</v>
      </c>
      <c r="C22" s="58">
        <v>332908</v>
      </c>
      <c r="D22" s="302">
        <f t="shared" si="0"/>
        <v>1.536992663794974</v>
      </c>
      <c r="E22" s="58">
        <f>+'Tavola 2.3'!G22+'Tavola 1.11'!G22</f>
        <v>213365</v>
      </c>
      <c r="F22" s="58">
        <v>335666</v>
      </c>
      <c r="G22" s="96">
        <f t="shared" si="1"/>
        <v>1.573200852998383</v>
      </c>
    </row>
    <row r="23" spans="1:7" ht="21.75" customHeight="1" x14ac:dyDescent="0.35">
      <c r="A23" s="58" t="s">
        <v>20</v>
      </c>
      <c r="B23" s="58">
        <f>+'Tavola 2.3'!B23+'Tavola 1.11'!B23</f>
        <v>594152</v>
      </c>
      <c r="C23" s="58">
        <v>893077</v>
      </c>
      <c r="D23" s="302">
        <f t="shared" si="0"/>
        <v>1.5031119982765353</v>
      </c>
      <c r="E23" s="58">
        <f>+'Tavola 2.3'!G23+'Tavola 1.11'!G23</f>
        <v>584583</v>
      </c>
      <c r="F23" s="58">
        <v>899938</v>
      </c>
      <c r="G23" s="96">
        <f t="shared" si="1"/>
        <v>1.5394529091677316</v>
      </c>
    </row>
    <row r="24" spans="1:7" ht="21.75" customHeight="1" x14ac:dyDescent="0.35">
      <c r="A24" s="58" t="s">
        <v>21</v>
      </c>
      <c r="B24" s="58">
        <f>+'Tavola 2.3'!B24+'Tavola 1.11'!B24</f>
        <v>157251</v>
      </c>
      <c r="C24" s="58">
        <v>227693</v>
      </c>
      <c r="D24" s="302">
        <f t="shared" si="0"/>
        <v>1.4479589954912846</v>
      </c>
      <c r="E24" s="58">
        <f>+'Tavola 2.3'!G24+'Tavola 1.11'!G24</f>
        <v>157029</v>
      </c>
      <c r="F24" s="58">
        <v>229530</v>
      </c>
      <c r="G24" s="96">
        <f t="shared" si="1"/>
        <v>1.4617045259155952</v>
      </c>
    </row>
    <row r="25" spans="1:7" ht="21.75" customHeight="1" thickBot="1" x14ac:dyDescent="0.4">
      <c r="A25" s="113" t="s">
        <v>33</v>
      </c>
      <c r="B25" s="113">
        <f>SUM(B4:B24)</f>
        <v>6244018</v>
      </c>
      <c r="C25" s="113">
        <f>SUM(C4:C24)</f>
        <v>9684989</v>
      </c>
      <c r="D25" s="318">
        <f>+C25/B25</f>
        <v>1.5510828123813865</v>
      </c>
      <c r="E25" s="113">
        <f>SUM(E4:E24)</f>
        <v>6308756</v>
      </c>
      <c r="F25" s="113">
        <f>SUM(F4:F24)</f>
        <v>9847719</v>
      </c>
      <c r="G25" s="252">
        <f>+F25/E25</f>
        <v>1.5609605126589141</v>
      </c>
    </row>
    <row r="26" spans="1:7" ht="34.5" customHeight="1" thickTop="1" x14ac:dyDescent="0.3">
      <c r="A26" s="439" t="s">
        <v>230</v>
      </c>
      <c r="B26" s="439"/>
      <c r="C26" s="439"/>
      <c r="D26" s="439"/>
      <c r="E26" s="439"/>
      <c r="F26" s="439"/>
      <c r="G26" s="439"/>
    </row>
    <row r="27" spans="1:7" ht="39.65" customHeight="1" x14ac:dyDescent="0.35">
      <c r="A27" s="438" t="s">
        <v>226</v>
      </c>
      <c r="B27" s="438"/>
      <c r="C27" s="438"/>
      <c r="D27" s="438"/>
      <c r="E27" s="438"/>
      <c r="F27" s="438"/>
      <c r="G27" s="438"/>
    </row>
    <row r="28" spans="1:7" s="3" customFormat="1" ht="24" customHeight="1" x14ac:dyDescent="0.35">
      <c r="A28" s="438"/>
      <c r="B28" s="438"/>
      <c r="C28" s="438"/>
      <c r="D28" s="438"/>
      <c r="E28" s="438"/>
      <c r="F28" s="438"/>
      <c r="G28" s="438"/>
    </row>
    <row r="29" spans="1:7" ht="15" customHeight="1" x14ac:dyDescent="0.35">
      <c r="A29" s="438"/>
      <c r="B29" s="438"/>
      <c r="C29" s="438"/>
      <c r="D29" s="438"/>
      <c r="E29" s="438"/>
      <c r="F29" s="438"/>
      <c r="G29" s="438"/>
    </row>
    <row r="30" spans="1:7" ht="10" customHeight="1" x14ac:dyDescent="0.35">
      <c r="A30" s="438"/>
      <c r="B30" s="438"/>
      <c r="C30" s="438"/>
      <c r="D30" s="438"/>
      <c r="E30" s="438"/>
      <c r="F30" s="438"/>
      <c r="G30" s="438"/>
    </row>
    <row r="33" spans="2:4" x14ac:dyDescent="0.35">
      <c r="B33" s="4"/>
      <c r="C33" s="4"/>
    </row>
    <row r="34" spans="2:4" x14ac:dyDescent="0.35">
      <c r="B34" s="4"/>
      <c r="C34" s="4"/>
    </row>
    <row r="35" spans="2:4" x14ac:dyDescent="0.35">
      <c r="B35" s="4"/>
      <c r="C35" s="4"/>
    </row>
    <row r="36" spans="2:4" ht="13.5" x14ac:dyDescent="0.35">
      <c r="B36" s="4"/>
      <c r="C36" s="4"/>
      <c r="D36" s="65"/>
    </row>
    <row r="37" spans="2:4" x14ac:dyDescent="0.35">
      <c r="B37" s="4"/>
      <c r="C37" s="4"/>
    </row>
    <row r="38" spans="2:4" x14ac:dyDescent="0.35">
      <c r="B38" s="4"/>
      <c r="C38" s="4"/>
    </row>
    <row r="39" spans="2:4" x14ac:dyDescent="0.35">
      <c r="B39" s="4"/>
      <c r="C39" s="4"/>
    </row>
    <row r="40" spans="2:4" x14ac:dyDescent="0.35">
      <c r="B40" s="4"/>
      <c r="C40" s="4"/>
    </row>
    <row r="41" spans="2:4" x14ac:dyDescent="0.35">
      <c r="B41" s="4"/>
      <c r="C41" s="4"/>
    </row>
    <row r="42" spans="2:4" s="66" customFormat="1" x14ac:dyDescent="0.35">
      <c r="B42" s="4"/>
      <c r="C42" s="4"/>
    </row>
    <row r="43" spans="2:4" s="66" customFormat="1" x14ac:dyDescent="0.35">
      <c r="B43" s="4"/>
      <c r="C43" s="4"/>
    </row>
    <row r="44" spans="2:4" s="66" customFormat="1" x14ac:dyDescent="0.35">
      <c r="B44" s="4"/>
      <c r="C44" s="4"/>
    </row>
    <row r="45" spans="2:4" s="66" customFormat="1" x14ac:dyDescent="0.35">
      <c r="B45" s="4"/>
      <c r="C45" s="4"/>
    </row>
    <row r="46" spans="2:4" s="66" customFormat="1" x14ac:dyDescent="0.35">
      <c r="B46" s="4"/>
      <c r="C46" s="4"/>
    </row>
    <row r="47" spans="2:4" s="66" customFormat="1" x14ac:dyDescent="0.35">
      <c r="B47" s="4"/>
      <c r="C47" s="4"/>
    </row>
    <row r="48" spans="2:4" s="66" customFormat="1" x14ac:dyDescent="0.35">
      <c r="B48" s="4"/>
      <c r="C48" s="4"/>
    </row>
    <row r="49" spans="2:3" s="66" customFormat="1" x14ac:dyDescent="0.35">
      <c r="B49" s="4"/>
      <c r="C49" s="4"/>
    </row>
    <row r="50" spans="2:3" s="66" customFormat="1" x14ac:dyDescent="0.35">
      <c r="B50" s="4"/>
      <c r="C50" s="4"/>
    </row>
    <row r="51" spans="2:3" s="66" customFormat="1" x14ac:dyDescent="0.35">
      <c r="B51" s="4"/>
      <c r="C51" s="4"/>
    </row>
    <row r="52" spans="2:3" s="66" customFormat="1" x14ac:dyDescent="0.35">
      <c r="B52" s="4"/>
      <c r="C52" s="4"/>
    </row>
    <row r="53" spans="2:3" s="66" customFormat="1" x14ac:dyDescent="0.35">
      <c r="B53" s="4"/>
      <c r="C53" s="4"/>
    </row>
  </sheetData>
  <mergeCells count="6">
    <mergeCell ref="A2:A3"/>
    <mergeCell ref="B2:D2"/>
    <mergeCell ref="E2:G2"/>
    <mergeCell ref="A1:G1"/>
    <mergeCell ref="A27:G30"/>
    <mergeCell ref="A26:G26"/>
  </mergeCells>
  <pageMargins left="0.70866141732283472" right="0.70866141732283472" top="0.74803149606299213" bottom="0.74803149606299213" header="0.31496062992125984" footer="0.31496062992125984"/>
  <pageSetup paperSize="9" scale="53" orientation="portrait" r:id="rId1"/>
  <ignoredErrors>
    <ignoredError sqref="D25:E25 G25" formula="1"/>
  </ignoredError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B6DD5A-2E8E-47AE-99D5-C479FC6F8737}">
  <sheetPr>
    <pageSetUpPr fitToPage="1"/>
  </sheetPr>
  <dimension ref="A1"/>
  <sheetViews>
    <sheetView showGridLines="0" workbookViewId="0">
      <selection activeCell="B1" sqref="B1"/>
    </sheetView>
  </sheetViews>
  <sheetFormatPr defaultColWidth="8.81640625" defaultRowHeight="15" x14ac:dyDescent="0.3"/>
  <cols>
    <col min="1" max="16384" width="8.81640625" style="127"/>
  </cols>
  <sheetData>
    <row r="1" spans="1:1" x14ac:dyDescent="0.3">
      <c r="A1" s="126" t="s">
        <v>75</v>
      </c>
    </row>
  </sheetData>
  <pageMargins left="0.70866141732283472" right="0.70866141732283472" top="0.94488188976377963" bottom="0.74803149606299213" header="0.31496062992125984" footer="0.31496062992125984"/>
  <pageSetup paperSize="9" scale="99" orientation="portrait" r:id="rId1"/>
  <headerFooter>
    <oddHeader>&amp;COSSERVATORIO ASSEGNO UNICO UNIVERSALE</oddHeader>
    <oddFooter>&amp;CINPS - COORDINAMENTO GENERALE STATISTICO ATTUARIALE</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1F1E03-03A0-44E0-AB3C-D6E11A46A0B5}">
  <sheetPr>
    <pageSetUpPr fitToPage="1"/>
  </sheetPr>
  <dimension ref="B1:I25"/>
  <sheetViews>
    <sheetView topLeftCell="A7" workbookViewId="0">
      <selection activeCell="A27" sqref="A27:K27"/>
    </sheetView>
  </sheetViews>
  <sheetFormatPr defaultRowHeight="14.5" x14ac:dyDescent="0.35"/>
  <sheetData>
    <row r="1" spans="2:9" x14ac:dyDescent="0.35">
      <c r="B1" t="s">
        <v>85</v>
      </c>
    </row>
    <row r="12" spans="2:9" ht="18.5" x14ac:dyDescent="0.35">
      <c r="B12" s="95" t="s">
        <v>90</v>
      </c>
    </row>
    <row r="13" spans="2:9" x14ac:dyDescent="0.35">
      <c r="B13" s="110"/>
    </row>
    <row r="15" spans="2:9" ht="14.5" customHeight="1" x14ac:dyDescent="0.35">
      <c r="B15" s="357" t="s">
        <v>100</v>
      </c>
      <c r="C15" s="357"/>
      <c r="D15" s="357"/>
      <c r="E15" s="357"/>
      <c r="F15" s="357"/>
      <c r="G15" s="357"/>
      <c r="H15" s="357"/>
      <c r="I15" s="357"/>
    </row>
    <row r="16" spans="2:9" x14ac:dyDescent="0.35">
      <c r="B16" s="357"/>
      <c r="C16" s="357"/>
      <c r="D16" s="357"/>
      <c r="E16" s="357"/>
      <c r="F16" s="357"/>
      <c r="G16" s="357"/>
      <c r="H16" s="357"/>
      <c r="I16" s="357"/>
    </row>
    <row r="17" spans="2:9" x14ac:dyDescent="0.35">
      <c r="B17" s="357"/>
      <c r="C17" s="357"/>
      <c r="D17" s="357"/>
      <c r="E17" s="357"/>
      <c r="F17" s="357"/>
      <c r="G17" s="357"/>
      <c r="H17" s="357"/>
      <c r="I17" s="357"/>
    </row>
    <row r="18" spans="2:9" x14ac:dyDescent="0.35">
      <c r="B18" s="357"/>
      <c r="C18" s="357"/>
      <c r="D18" s="357"/>
      <c r="E18" s="357"/>
      <c r="F18" s="357"/>
      <c r="G18" s="357"/>
      <c r="H18" s="357"/>
      <c r="I18" s="357"/>
    </row>
    <row r="19" spans="2:9" x14ac:dyDescent="0.35">
      <c r="B19" s="357"/>
      <c r="C19" s="357"/>
      <c r="D19" s="357"/>
      <c r="E19" s="357"/>
      <c r="F19" s="357"/>
      <c r="G19" s="357"/>
      <c r="H19" s="357"/>
      <c r="I19" s="357"/>
    </row>
    <row r="20" spans="2:9" x14ac:dyDescent="0.35">
      <c r="B20" s="357"/>
      <c r="C20" s="357"/>
      <c r="D20" s="357"/>
      <c r="E20" s="357"/>
      <c r="F20" s="357"/>
      <c r="G20" s="357"/>
      <c r="H20" s="357"/>
      <c r="I20" s="357"/>
    </row>
    <row r="21" spans="2:9" x14ac:dyDescent="0.35">
      <c r="B21" s="357"/>
      <c r="C21" s="357"/>
      <c r="D21" s="357"/>
      <c r="E21" s="357"/>
      <c r="F21" s="357"/>
      <c r="G21" s="357"/>
      <c r="H21" s="357"/>
      <c r="I21" s="357"/>
    </row>
    <row r="22" spans="2:9" x14ac:dyDescent="0.35">
      <c r="B22" s="357"/>
      <c r="C22" s="357"/>
      <c r="D22" s="357"/>
      <c r="E22" s="357"/>
      <c r="F22" s="357"/>
      <c r="G22" s="357"/>
      <c r="H22" s="357"/>
      <c r="I22" s="357"/>
    </row>
    <row r="23" spans="2:9" x14ac:dyDescent="0.35">
      <c r="B23" s="357"/>
      <c r="C23" s="357"/>
      <c r="D23" s="357"/>
      <c r="E23" s="357"/>
      <c r="F23" s="357"/>
      <c r="G23" s="357"/>
      <c r="H23" s="357"/>
      <c r="I23" s="357"/>
    </row>
    <row r="24" spans="2:9" x14ac:dyDescent="0.35">
      <c r="B24" s="357"/>
      <c r="C24" s="357"/>
      <c r="D24" s="357"/>
      <c r="E24" s="357"/>
      <c r="F24" s="357"/>
      <c r="G24" s="357"/>
      <c r="H24" s="357"/>
      <c r="I24" s="357"/>
    </row>
    <row r="25" spans="2:9" x14ac:dyDescent="0.35">
      <c r="B25" s="357"/>
      <c r="C25" s="357"/>
      <c r="D25" s="357"/>
      <c r="E25" s="357"/>
      <c r="F25" s="357"/>
      <c r="G25" s="357"/>
      <c r="H25" s="357"/>
      <c r="I25" s="357"/>
    </row>
  </sheetData>
  <mergeCells count="1">
    <mergeCell ref="B15:I25"/>
  </mergeCells>
  <pageMargins left="0.70866141732283472" right="0.70866141732283472" top="0.94488188976377963" bottom="0.74803149606299213" header="0.31496062992125984" footer="0.31496062992125984"/>
  <pageSetup paperSize="9" orientation="portrait" r:id="rId1"/>
  <headerFooter>
    <oddHeader>&amp;COSSERVATORIO ASSEGNO UNICO UNIVERSALE</oddHeader>
    <oddFooter>&amp;CINPS - COORDINAMENTO GENERALE STATISTICO ATTUARIALE</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8F1873-B3A6-4A34-87F4-23EBD5070864}">
  <sheetPr>
    <pageSetUpPr fitToPage="1"/>
  </sheetPr>
  <dimension ref="B1:G30"/>
  <sheetViews>
    <sheetView showGridLines="0" topLeftCell="A19" zoomScale="60" zoomScaleNormal="60" workbookViewId="0">
      <selection activeCell="A27" sqref="A27:K27"/>
    </sheetView>
  </sheetViews>
  <sheetFormatPr defaultRowHeight="14.5" x14ac:dyDescent="0.35"/>
  <cols>
    <col min="1" max="1" width="2.7265625" customWidth="1"/>
    <col min="2" max="2" width="19.54296875" customWidth="1"/>
    <col min="3" max="4" width="19.453125" customWidth="1"/>
    <col min="5" max="5" width="23.81640625" customWidth="1"/>
    <col min="6" max="7" width="19.453125" customWidth="1"/>
  </cols>
  <sheetData>
    <row r="1" spans="2:7" ht="67" customHeight="1" thickBot="1" x14ac:dyDescent="0.4">
      <c r="B1" s="36" t="s">
        <v>188</v>
      </c>
      <c r="C1" s="9"/>
      <c r="D1" s="18"/>
      <c r="E1" s="18"/>
      <c r="F1" s="18"/>
      <c r="G1" s="9"/>
    </row>
    <row r="2" spans="2:7" ht="45" customHeight="1" thickTop="1" x14ac:dyDescent="0.35">
      <c r="B2" s="82"/>
      <c r="C2" s="358" t="s">
        <v>35</v>
      </c>
      <c r="D2" s="358"/>
      <c r="E2" s="358"/>
      <c r="F2" s="358"/>
      <c r="G2" s="358"/>
    </row>
    <row r="3" spans="2:7" ht="52" customHeight="1" thickBot="1" x14ac:dyDescent="0.4">
      <c r="B3" s="83" t="s">
        <v>34</v>
      </c>
      <c r="C3" s="26" t="s">
        <v>57</v>
      </c>
      <c r="D3" s="26" t="s">
        <v>58</v>
      </c>
      <c r="E3" s="26" t="s">
        <v>59</v>
      </c>
      <c r="F3" s="26" t="s">
        <v>60</v>
      </c>
      <c r="G3" s="27" t="s">
        <v>33</v>
      </c>
    </row>
    <row r="4" spans="2:7" ht="31" customHeight="1" thickTop="1" x14ac:dyDescent="0.35">
      <c r="B4" s="235"/>
      <c r="C4" s="360" t="s">
        <v>170</v>
      </c>
      <c r="D4" s="360"/>
      <c r="E4" s="360"/>
      <c r="F4" s="360"/>
      <c r="G4" s="360"/>
    </row>
    <row r="5" spans="2:7" ht="24" customHeight="1" x14ac:dyDescent="0.35">
      <c r="B5" s="238" t="s">
        <v>182</v>
      </c>
      <c r="C5" s="170">
        <v>860932</v>
      </c>
      <c r="D5" s="170">
        <v>294549</v>
      </c>
      <c r="E5" s="170">
        <v>40606</v>
      </c>
      <c r="F5" s="170">
        <v>978</v>
      </c>
      <c r="G5" s="171">
        <v>1197065</v>
      </c>
    </row>
    <row r="6" spans="2:7" ht="24" customHeight="1" x14ac:dyDescent="0.35">
      <c r="B6" s="238" t="s">
        <v>184</v>
      </c>
      <c r="C6" s="170">
        <v>787801</v>
      </c>
      <c r="D6" s="170">
        <v>864185</v>
      </c>
      <c r="E6" s="170">
        <v>202807</v>
      </c>
      <c r="F6" s="170">
        <v>1319</v>
      </c>
      <c r="G6" s="171">
        <v>1856112</v>
      </c>
    </row>
    <row r="7" spans="2:7" ht="24" customHeight="1" x14ac:dyDescent="0.35">
      <c r="B7" s="238" t="s">
        <v>172</v>
      </c>
      <c r="C7" s="170">
        <v>459999</v>
      </c>
      <c r="D7" s="170">
        <v>563067</v>
      </c>
      <c r="E7" s="170">
        <v>183209</v>
      </c>
      <c r="F7" s="170">
        <v>685</v>
      </c>
      <c r="G7" s="171">
        <v>1206960</v>
      </c>
    </row>
    <row r="8" spans="2:7" ht="24" customHeight="1" x14ac:dyDescent="0.35">
      <c r="B8" s="238" t="s">
        <v>173</v>
      </c>
      <c r="C8" s="170">
        <v>193194</v>
      </c>
      <c r="D8" s="170">
        <v>240709</v>
      </c>
      <c r="E8" s="170">
        <v>65489</v>
      </c>
      <c r="F8" s="170">
        <v>417</v>
      </c>
      <c r="G8" s="171">
        <v>499809</v>
      </c>
    </row>
    <row r="9" spans="2:7" ht="24" customHeight="1" x14ac:dyDescent="0.35">
      <c r="B9" s="238" t="s">
        <v>174</v>
      </c>
      <c r="C9" s="170">
        <v>174859</v>
      </c>
      <c r="D9" s="170">
        <v>212280</v>
      </c>
      <c r="E9" s="170">
        <v>48613</v>
      </c>
      <c r="F9" s="170">
        <v>553</v>
      </c>
      <c r="G9" s="171">
        <v>436305</v>
      </c>
    </row>
    <row r="10" spans="2:7" ht="24" customHeight="1" x14ac:dyDescent="0.35">
      <c r="B10" s="238" t="s">
        <v>175</v>
      </c>
      <c r="C10" s="170">
        <v>230657</v>
      </c>
      <c r="D10" s="170">
        <v>246245</v>
      </c>
      <c r="E10" s="170">
        <v>54124</v>
      </c>
      <c r="F10" s="170">
        <v>779</v>
      </c>
      <c r="G10" s="171">
        <v>531805</v>
      </c>
    </row>
    <row r="11" spans="2:7" ht="24" customHeight="1" x14ac:dyDescent="0.35">
      <c r="B11" s="238" t="s">
        <v>176</v>
      </c>
      <c r="C11" s="170">
        <v>41217</v>
      </c>
      <c r="D11" s="170">
        <v>44898</v>
      </c>
      <c r="E11" s="170">
        <v>6673</v>
      </c>
      <c r="F11" s="170">
        <v>197</v>
      </c>
      <c r="G11" s="171">
        <v>92985</v>
      </c>
    </row>
    <row r="12" spans="2:7" ht="24" customHeight="1" x14ac:dyDescent="0.35">
      <c r="B12" s="238" t="s">
        <v>177</v>
      </c>
      <c r="C12" s="170">
        <v>29952</v>
      </c>
      <c r="D12" s="170">
        <v>29229</v>
      </c>
      <c r="E12" s="170">
        <v>4143</v>
      </c>
      <c r="F12" s="170">
        <v>232</v>
      </c>
      <c r="G12" s="171">
        <v>63556</v>
      </c>
    </row>
    <row r="13" spans="2:7" ht="24" customHeight="1" x14ac:dyDescent="0.35">
      <c r="B13" s="238" t="s">
        <v>178</v>
      </c>
      <c r="C13" s="170">
        <v>38729</v>
      </c>
      <c r="D13" s="170">
        <v>51351</v>
      </c>
      <c r="E13" s="170">
        <v>6502</v>
      </c>
      <c r="F13" s="170">
        <v>169</v>
      </c>
      <c r="G13" s="171">
        <v>96751</v>
      </c>
    </row>
    <row r="14" spans="2:7" ht="24" customHeight="1" x14ac:dyDescent="0.35">
      <c r="B14" s="238" t="s">
        <v>179</v>
      </c>
      <c r="C14" s="170">
        <v>32577</v>
      </c>
      <c r="D14" s="170">
        <v>41599</v>
      </c>
      <c r="E14" s="170">
        <v>5118</v>
      </c>
      <c r="F14" s="170">
        <v>143</v>
      </c>
      <c r="G14" s="171">
        <v>79437</v>
      </c>
    </row>
    <row r="15" spans="2:7" ht="24" customHeight="1" x14ac:dyDescent="0.35">
      <c r="B15" s="238" t="s">
        <v>180</v>
      </c>
      <c r="C15" s="170">
        <v>30586</v>
      </c>
      <c r="D15" s="170">
        <v>38177</v>
      </c>
      <c r="E15" s="170">
        <v>4609</v>
      </c>
      <c r="F15" s="170">
        <v>91</v>
      </c>
      <c r="G15" s="171">
        <v>73463</v>
      </c>
    </row>
    <row r="16" spans="2:7" ht="24" customHeight="1" x14ac:dyDescent="0.35">
      <c r="B16" s="238" t="s">
        <v>181</v>
      </c>
      <c r="C16" s="170">
        <v>22394</v>
      </c>
      <c r="D16" s="170">
        <v>26643</v>
      </c>
      <c r="E16" s="170">
        <v>2953</v>
      </c>
      <c r="F16" s="170">
        <v>167</v>
      </c>
      <c r="G16" s="171">
        <v>52157</v>
      </c>
    </row>
    <row r="17" spans="2:7" ht="24" customHeight="1" thickBot="1" x14ac:dyDescent="0.4">
      <c r="B17" s="168" t="s">
        <v>157</v>
      </c>
      <c r="C17" s="169">
        <v>2902897</v>
      </c>
      <c r="D17" s="169">
        <v>2652932</v>
      </c>
      <c r="E17" s="169">
        <v>624846</v>
      </c>
      <c r="F17" s="169">
        <v>5730</v>
      </c>
      <c r="G17" s="169">
        <v>6186405</v>
      </c>
    </row>
    <row r="18" spans="2:7" ht="52" customHeight="1" thickTop="1" x14ac:dyDescent="0.35">
      <c r="B18" s="235"/>
      <c r="C18" s="360" t="s">
        <v>171</v>
      </c>
      <c r="D18" s="360"/>
      <c r="E18" s="360"/>
      <c r="F18" s="360"/>
      <c r="G18" s="360"/>
    </row>
    <row r="19" spans="2:7" ht="32.5" customHeight="1" x14ac:dyDescent="0.35">
      <c r="B19" s="238" t="s">
        <v>182</v>
      </c>
      <c r="C19" s="170">
        <v>26409</v>
      </c>
      <c r="D19" s="170">
        <v>23615</v>
      </c>
      <c r="E19" s="170">
        <v>2252</v>
      </c>
      <c r="F19" s="170">
        <v>162</v>
      </c>
      <c r="G19" s="171">
        <f>SUM(C19:F19)</f>
        <v>52438</v>
      </c>
    </row>
    <row r="20" spans="2:7" ht="32.5" customHeight="1" x14ac:dyDescent="0.35">
      <c r="B20" s="238" t="s">
        <v>184</v>
      </c>
      <c r="C20" s="170">
        <v>34819</v>
      </c>
      <c r="D20" s="170">
        <v>45775</v>
      </c>
      <c r="E20" s="170">
        <v>4942</v>
      </c>
      <c r="F20" s="170">
        <v>178</v>
      </c>
      <c r="G20" s="171">
        <f t="shared" ref="G20:G26" si="0">SUM(C20:F20)</f>
        <v>85714</v>
      </c>
    </row>
    <row r="21" spans="2:7" ht="32.5" customHeight="1" x14ac:dyDescent="0.35">
      <c r="B21" s="238" t="s">
        <v>172</v>
      </c>
      <c r="C21" s="170">
        <v>32409</v>
      </c>
      <c r="D21" s="170">
        <v>48935</v>
      </c>
      <c r="E21" s="170">
        <v>5465</v>
      </c>
      <c r="F21" s="170">
        <v>208</v>
      </c>
      <c r="G21" s="171">
        <f t="shared" si="0"/>
        <v>87017</v>
      </c>
    </row>
    <row r="22" spans="2:7" ht="32.5" customHeight="1" x14ac:dyDescent="0.35">
      <c r="B22" s="238" t="s">
        <v>173</v>
      </c>
      <c r="C22" s="170">
        <v>21971</v>
      </c>
      <c r="D22" s="170">
        <v>29124</v>
      </c>
      <c r="E22" s="170">
        <v>2994</v>
      </c>
      <c r="F22" s="170">
        <v>154</v>
      </c>
      <c r="G22" s="171">
        <f t="shared" si="0"/>
        <v>54243</v>
      </c>
    </row>
    <row r="23" spans="2:7" ht="32.5" customHeight="1" x14ac:dyDescent="0.35">
      <c r="B23" s="238" t="s">
        <v>174</v>
      </c>
      <c r="C23" s="170">
        <v>26372</v>
      </c>
      <c r="D23" s="170">
        <v>34872</v>
      </c>
      <c r="E23" s="170">
        <v>3390</v>
      </c>
      <c r="F23" s="170">
        <v>134</v>
      </c>
      <c r="G23" s="171">
        <f t="shared" si="0"/>
        <v>64768</v>
      </c>
    </row>
    <row r="24" spans="2:7" ht="32.5" customHeight="1" x14ac:dyDescent="0.35">
      <c r="B24" s="238" t="s">
        <v>175</v>
      </c>
      <c r="C24" s="170">
        <v>30177</v>
      </c>
      <c r="D24" s="170">
        <v>37542</v>
      </c>
      <c r="E24" s="170">
        <v>3985</v>
      </c>
      <c r="F24" s="170">
        <v>241</v>
      </c>
      <c r="G24" s="171">
        <f t="shared" si="0"/>
        <v>71945</v>
      </c>
    </row>
    <row r="25" spans="2:7" ht="32.5" customHeight="1" x14ac:dyDescent="0.35">
      <c r="B25" s="238" t="s">
        <v>176</v>
      </c>
      <c r="C25" s="170">
        <v>21355</v>
      </c>
      <c r="D25" s="170">
        <v>30073</v>
      </c>
      <c r="E25" s="170">
        <v>2812</v>
      </c>
      <c r="F25" s="170">
        <v>110</v>
      </c>
      <c r="G25" s="171">
        <f t="shared" si="0"/>
        <v>54350</v>
      </c>
    </row>
    <row r="26" spans="2:7" ht="32.5" customHeight="1" x14ac:dyDescent="0.35">
      <c r="B26" s="238" t="s">
        <v>177</v>
      </c>
      <c r="C26" s="170">
        <v>17454</v>
      </c>
      <c r="D26" s="170">
        <v>19498</v>
      </c>
      <c r="E26" s="170">
        <v>1819</v>
      </c>
      <c r="F26" s="170">
        <v>191</v>
      </c>
      <c r="G26" s="171">
        <f t="shared" si="0"/>
        <v>38962</v>
      </c>
    </row>
    <row r="27" spans="2:7" ht="32.5" customHeight="1" x14ac:dyDescent="0.35">
      <c r="B27" s="238" t="s">
        <v>178</v>
      </c>
      <c r="C27" s="170">
        <v>23962</v>
      </c>
      <c r="D27" s="170">
        <v>34488</v>
      </c>
      <c r="E27" s="170">
        <v>3091</v>
      </c>
      <c r="F27" s="170">
        <v>167</v>
      </c>
      <c r="G27" s="171">
        <f>SUM(C27:F27)</f>
        <v>61708</v>
      </c>
    </row>
    <row r="28" spans="2:7" ht="30" customHeight="1" thickBot="1" x14ac:dyDescent="0.4">
      <c r="B28" s="168" t="s">
        <v>158</v>
      </c>
      <c r="C28" s="169">
        <f>SUM(C19:C27)</f>
        <v>234928</v>
      </c>
      <c r="D28" s="169">
        <f t="shared" ref="D28:F28" si="1">SUM(D19:D27)</f>
        <v>303922</v>
      </c>
      <c r="E28" s="169">
        <f t="shared" si="1"/>
        <v>30750</v>
      </c>
      <c r="F28" s="169">
        <f t="shared" si="1"/>
        <v>1545</v>
      </c>
      <c r="G28" s="169">
        <f>SUM(G19:G27)</f>
        <v>571145</v>
      </c>
    </row>
    <row r="29" spans="2:7" ht="141" customHeight="1" thickTop="1" x14ac:dyDescent="0.35">
      <c r="B29" s="359" t="s">
        <v>159</v>
      </c>
      <c r="C29" s="359"/>
      <c r="D29" s="359"/>
      <c r="E29" s="359"/>
      <c r="F29" s="359"/>
      <c r="G29" s="359"/>
    </row>
    <row r="30" spans="2:7" ht="23.15" customHeight="1" x14ac:dyDescent="0.35">
      <c r="B30" s="136"/>
    </row>
  </sheetData>
  <mergeCells count="4">
    <mergeCell ref="C2:G2"/>
    <mergeCell ref="B29:G29"/>
    <mergeCell ref="C4:G4"/>
    <mergeCell ref="C18:G18"/>
  </mergeCells>
  <phoneticPr fontId="10" type="noConversion"/>
  <pageMargins left="0.70866141732283472" right="0.70866141732283472" top="0.94488188976377963" bottom="0.74803149606299213" header="0.31496062992125984" footer="0.31496062992125984"/>
  <pageSetup paperSize="9" scale="70" orientation="portrait" r:id="rId1"/>
  <headerFooter>
    <oddHeader>&amp;COSSERVATORIO ASSEGNO UNICO UNIVERSALE</oddHeader>
    <oddFooter>&amp;CINPS - COORDINAMENTO GENERALE STATISTICO ATTUARIALE</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D9F0A4-D231-4C47-B2EA-FCF7E77E4DAA}">
  <sheetPr>
    <pageSetUpPr fitToPage="1"/>
  </sheetPr>
  <dimension ref="A1:L187"/>
  <sheetViews>
    <sheetView showGridLines="0" topLeftCell="A16" zoomScale="60" zoomScaleNormal="60" workbookViewId="0">
      <selection activeCell="A27" sqref="A27:K27"/>
    </sheetView>
  </sheetViews>
  <sheetFormatPr defaultColWidth="32.54296875" defaultRowHeight="15" x14ac:dyDescent="0.3"/>
  <cols>
    <col min="1" max="1" width="30.81640625" style="9" customWidth="1"/>
    <col min="2" max="9" width="19.453125" style="9" customWidth="1"/>
    <col min="10" max="10" width="9.1796875" style="9" customWidth="1"/>
    <col min="11" max="16384" width="32.54296875" style="9"/>
  </cols>
  <sheetData>
    <row r="1" spans="1:11" ht="63.65" customHeight="1" thickBot="1" x14ac:dyDescent="0.35">
      <c r="A1" s="86" t="s">
        <v>126</v>
      </c>
      <c r="B1" s="163"/>
      <c r="C1" s="163"/>
      <c r="D1" s="163"/>
      <c r="E1" s="163"/>
      <c r="F1" s="163"/>
      <c r="G1" s="163"/>
      <c r="H1" s="163"/>
      <c r="I1" s="163"/>
    </row>
    <row r="2" spans="1:11" ht="52.5" customHeight="1" thickTop="1" x14ac:dyDescent="0.3">
      <c r="A2" s="51"/>
      <c r="B2" s="358" t="s">
        <v>127</v>
      </c>
      <c r="C2" s="358"/>
      <c r="D2" s="366" t="s">
        <v>129</v>
      </c>
      <c r="E2" s="367"/>
      <c r="F2" s="358" t="s">
        <v>128</v>
      </c>
      <c r="G2" s="358"/>
      <c r="H2" s="358" t="s">
        <v>130</v>
      </c>
      <c r="I2" s="358"/>
    </row>
    <row r="3" spans="1:11" ht="9" customHeight="1" x14ac:dyDescent="0.3">
      <c r="A3" s="368" t="s">
        <v>77</v>
      </c>
      <c r="B3" s="361" t="s">
        <v>38</v>
      </c>
      <c r="C3" s="363" t="s">
        <v>37</v>
      </c>
      <c r="D3" s="361" t="s">
        <v>38</v>
      </c>
      <c r="E3" s="370" t="s">
        <v>37</v>
      </c>
      <c r="F3" s="361" t="s">
        <v>38</v>
      </c>
      <c r="G3" s="363" t="s">
        <v>37</v>
      </c>
      <c r="H3" s="361" t="s">
        <v>38</v>
      </c>
      <c r="I3" s="363" t="s">
        <v>37</v>
      </c>
    </row>
    <row r="4" spans="1:11" ht="35.15" customHeight="1" thickBot="1" x14ac:dyDescent="0.35">
      <c r="A4" s="369"/>
      <c r="B4" s="362"/>
      <c r="C4" s="364"/>
      <c r="D4" s="362"/>
      <c r="E4" s="371"/>
      <c r="F4" s="362"/>
      <c r="G4" s="364"/>
      <c r="H4" s="362"/>
      <c r="I4" s="364"/>
    </row>
    <row r="5" spans="1:11" ht="30" customHeight="1" thickTop="1" x14ac:dyDescent="0.3">
      <c r="A5" s="236" t="s">
        <v>4</v>
      </c>
      <c r="B5" s="12">
        <v>402231</v>
      </c>
      <c r="C5" s="19">
        <v>6.5018536613752245E-2</v>
      </c>
      <c r="D5" s="12">
        <v>626577</v>
      </c>
      <c r="E5" s="20">
        <v>6.6452270861168616E-2</v>
      </c>
      <c r="F5" s="12">
        <v>32604</v>
      </c>
      <c r="G5" s="19">
        <f>+(F5/F$27)</f>
        <v>5.7085328594314928E-2</v>
      </c>
      <c r="H5" s="12">
        <v>44679</v>
      </c>
      <c r="I5" s="19">
        <f>+(H5/H$27)</f>
        <v>6.1130418126094571E-2</v>
      </c>
      <c r="J5" s="306"/>
      <c r="K5" s="305"/>
    </row>
    <row r="6" spans="1:11" ht="30" customHeight="1" x14ac:dyDescent="0.3">
      <c r="A6" s="236" t="s">
        <v>5</v>
      </c>
      <c r="B6" s="12">
        <v>11900</v>
      </c>
      <c r="C6" s="19">
        <v>1.9235727373167453E-3</v>
      </c>
      <c r="D6" s="12">
        <v>19060</v>
      </c>
      <c r="E6" s="20">
        <v>2.0214279850902187E-3</v>
      </c>
      <c r="F6" s="12">
        <v>789</v>
      </c>
      <c r="G6" s="19">
        <f t="shared" ref="G6:G26" si="0">+(F6/F$27)</f>
        <v>1.3814355373854275E-3</v>
      </c>
      <c r="H6" s="12">
        <v>1079</v>
      </c>
      <c r="I6" s="19">
        <f t="shared" ref="I6:I29" si="1">+(H6/H$27)</f>
        <v>1.4763025394045534E-3</v>
      </c>
      <c r="J6" s="306"/>
      <c r="K6" s="305"/>
    </row>
    <row r="7" spans="1:11" ht="30" customHeight="1" x14ac:dyDescent="0.3">
      <c r="A7" s="236" t="s">
        <v>6</v>
      </c>
      <c r="B7" s="12">
        <v>1012400</v>
      </c>
      <c r="C7" s="19">
        <v>0.16364916296298093</v>
      </c>
      <c r="D7" s="12">
        <v>1611578</v>
      </c>
      <c r="E7" s="20">
        <v>0.17091756922118176</v>
      </c>
      <c r="F7" s="12">
        <v>77902</v>
      </c>
      <c r="G7" s="19">
        <f t="shared" si="0"/>
        <v>0.13639618660760403</v>
      </c>
      <c r="H7" s="12">
        <v>106822</v>
      </c>
      <c r="I7" s="19">
        <f t="shared" si="1"/>
        <v>0.14615531961471104</v>
      </c>
      <c r="J7" s="306"/>
      <c r="K7" s="305"/>
    </row>
    <row r="8" spans="1:11" ht="30" customHeight="1" x14ac:dyDescent="0.3">
      <c r="A8" s="236" t="s">
        <v>71</v>
      </c>
      <c r="B8" s="12">
        <v>56589</v>
      </c>
      <c r="C8" s="19">
        <v>9.1473157673964117E-3</v>
      </c>
      <c r="D8" s="12">
        <v>95733</v>
      </c>
      <c r="E8" s="20">
        <v>1.0153062187651727E-2</v>
      </c>
      <c r="F8" s="12">
        <v>3515</v>
      </c>
      <c r="G8" s="19">
        <f t="shared" si="0"/>
        <v>6.1543040733964228E-3</v>
      </c>
      <c r="H8" s="12">
        <v>5062</v>
      </c>
      <c r="I8" s="19">
        <f t="shared" si="1"/>
        <v>6.925897548161121E-3</v>
      </c>
      <c r="J8" s="306"/>
      <c r="K8" s="305"/>
    </row>
    <row r="9" spans="1:11" ht="30" customHeight="1" x14ac:dyDescent="0.3">
      <c r="A9" s="236" t="s">
        <v>72</v>
      </c>
      <c r="B9" s="12">
        <v>56324</v>
      </c>
      <c r="C9" s="19">
        <v>9.1044799039183503E-3</v>
      </c>
      <c r="D9" s="12">
        <v>99600</v>
      </c>
      <c r="E9" s="20">
        <v>1.0563180866473546E-2</v>
      </c>
      <c r="F9" s="12">
        <v>3395</v>
      </c>
      <c r="G9" s="19">
        <f t="shared" si="0"/>
        <v>5.944199809155293E-3</v>
      </c>
      <c r="H9" s="12">
        <v>4511</v>
      </c>
      <c r="I9" s="19">
        <f t="shared" si="1"/>
        <v>6.1720118213660245E-3</v>
      </c>
      <c r="J9" s="306"/>
      <c r="K9" s="305"/>
    </row>
    <row r="10" spans="1:11" ht="30" customHeight="1" x14ac:dyDescent="0.3">
      <c r="A10" s="236" t="s">
        <v>7</v>
      </c>
      <c r="B10" s="12">
        <v>481986</v>
      </c>
      <c r="C10" s="19">
        <v>7.791051507297049E-2</v>
      </c>
      <c r="D10" s="12">
        <v>767163</v>
      </c>
      <c r="E10" s="20">
        <v>8.1362264287815705E-2</v>
      </c>
      <c r="F10" s="12">
        <v>33492</v>
      </c>
      <c r="G10" s="19">
        <f t="shared" si="0"/>
        <v>5.8640100149699288E-2</v>
      </c>
      <c r="H10" s="12">
        <v>44659</v>
      </c>
      <c r="I10" s="19">
        <f t="shared" si="1"/>
        <v>6.1103053852889666E-2</v>
      </c>
      <c r="J10" s="306"/>
      <c r="K10" s="305"/>
    </row>
    <row r="11" spans="1:11" ht="30" customHeight="1" x14ac:dyDescent="0.3">
      <c r="A11" s="236" t="s">
        <v>63</v>
      </c>
      <c r="B11" s="12">
        <v>113067</v>
      </c>
      <c r="C11" s="19">
        <v>1.827668896556239E-2</v>
      </c>
      <c r="D11" s="12">
        <v>175799</v>
      </c>
      <c r="E11" s="20">
        <v>1.8644544509489786E-2</v>
      </c>
      <c r="F11" s="12">
        <v>8090</v>
      </c>
      <c r="G11" s="19">
        <f t="shared" si="0"/>
        <v>1.4164529147589491E-2</v>
      </c>
      <c r="H11" s="12">
        <v>10609</v>
      </c>
      <c r="I11" s="19">
        <f t="shared" si="1"/>
        <v>1.4515378721541156E-2</v>
      </c>
      <c r="J11" s="306"/>
      <c r="K11" s="305"/>
    </row>
    <row r="12" spans="1:11" ht="30" customHeight="1" x14ac:dyDescent="0.3">
      <c r="A12" s="236" t="s">
        <v>8</v>
      </c>
      <c r="B12" s="12">
        <v>132099</v>
      </c>
      <c r="C12" s="19">
        <v>2.135311218712645E-2</v>
      </c>
      <c r="D12" s="12">
        <v>198497</v>
      </c>
      <c r="E12" s="20">
        <v>2.1051804341891561E-2</v>
      </c>
      <c r="F12" s="12">
        <v>12322</v>
      </c>
      <c r="G12" s="19">
        <f t="shared" si="0"/>
        <v>2.1574206199826664E-2</v>
      </c>
      <c r="H12" s="12">
        <v>16867</v>
      </c>
      <c r="I12" s="19">
        <f t="shared" si="1"/>
        <v>2.3077659807355516E-2</v>
      </c>
      <c r="J12" s="306"/>
      <c r="K12" s="305"/>
    </row>
    <row r="13" spans="1:11" ht="30" customHeight="1" x14ac:dyDescent="0.3">
      <c r="A13" s="236" t="s">
        <v>9</v>
      </c>
      <c r="B13" s="12">
        <v>449604</v>
      </c>
      <c r="C13" s="19">
        <v>7.2676134200719153E-2</v>
      </c>
      <c r="D13" s="12">
        <v>701234</v>
      </c>
      <c r="E13" s="20">
        <v>7.4370096101613561E-2</v>
      </c>
      <c r="F13" s="12">
        <v>32925</v>
      </c>
      <c r="G13" s="19">
        <f t="shared" si="0"/>
        <v>5.764735750115995E-2</v>
      </c>
      <c r="H13" s="12">
        <v>44086</v>
      </c>
      <c r="I13" s="19">
        <f t="shared" si="1"/>
        <v>6.0319067425569174E-2</v>
      </c>
      <c r="J13" s="306"/>
      <c r="K13" s="305"/>
    </row>
    <row r="14" spans="1:11" ht="30" customHeight="1" x14ac:dyDescent="0.3">
      <c r="A14" s="236" t="s">
        <v>10</v>
      </c>
      <c r="B14" s="12">
        <v>356226</v>
      </c>
      <c r="C14" s="19">
        <v>5.7582069069192852E-2</v>
      </c>
      <c r="D14" s="12">
        <v>537163</v>
      </c>
      <c r="E14" s="20">
        <v>5.6969376744754309E-2</v>
      </c>
      <c r="F14" s="12">
        <v>27525</v>
      </c>
      <c r="G14" s="19">
        <f t="shared" si="0"/>
        <v>4.8192665610309118E-2</v>
      </c>
      <c r="H14" s="12">
        <v>37045</v>
      </c>
      <c r="I14" s="19">
        <f t="shared" si="1"/>
        <v>5.0685475043782839E-2</v>
      </c>
      <c r="J14" s="306"/>
      <c r="K14" s="305"/>
    </row>
    <row r="15" spans="1:11" ht="30" customHeight="1" x14ac:dyDescent="0.3">
      <c r="A15" s="236" t="s">
        <v>11</v>
      </c>
      <c r="B15" s="12">
        <v>86350</v>
      </c>
      <c r="C15" s="19">
        <v>1.3958025703134534E-2</v>
      </c>
      <c r="D15" s="12">
        <v>131838</v>
      </c>
      <c r="E15" s="20">
        <v>1.3982215251748387E-2</v>
      </c>
      <c r="F15" s="12">
        <v>6324</v>
      </c>
      <c r="G15" s="19">
        <f t="shared" si="0"/>
        <v>1.1072494725507533E-2</v>
      </c>
      <c r="H15" s="12">
        <v>8413</v>
      </c>
      <c r="I15" s="19">
        <f t="shared" si="1"/>
        <v>1.1510781523642733E-2</v>
      </c>
      <c r="J15" s="306"/>
      <c r="K15" s="305"/>
    </row>
    <row r="16" spans="1:11" ht="30" customHeight="1" x14ac:dyDescent="0.3">
      <c r="A16" s="236" t="s">
        <v>12</v>
      </c>
      <c r="B16" s="12">
        <v>150904</v>
      </c>
      <c r="C16" s="19">
        <v>2.4392842046390431E-2</v>
      </c>
      <c r="D16" s="12">
        <v>234123</v>
      </c>
      <c r="E16" s="20">
        <v>2.4830156566278974E-2</v>
      </c>
      <c r="F16" s="12">
        <v>10551</v>
      </c>
      <c r="G16" s="19">
        <f t="shared" si="0"/>
        <v>1.8473417433401324E-2</v>
      </c>
      <c r="H16" s="12">
        <v>14180</v>
      </c>
      <c r="I16" s="19">
        <f t="shared" si="1"/>
        <v>1.9401269702276708E-2</v>
      </c>
      <c r="J16" s="306"/>
      <c r="K16" s="305"/>
    </row>
    <row r="17" spans="1:11" ht="30" customHeight="1" x14ac:dyDescent="0.3">
      <c r="A17" s="236" t="s">
        <v>13</v>
      </c>
      <c r="B17" s="12">
        <v>585839</v>
      </c>
      <c r="C17" s="19">
        <v>9.4697809147639062E-2</v>
      </c>
      <c r="D17" s="12">
        <v>889587</v>
      </c>
      <c r="E17" s="20">
        <v>9.4346068046823314E-2</v>
      </c>
      <c r="F17" s="12">
        <v>52438</v>
      </c>
      <c r="G17" s="19">
        <f t="shared" si="0"/>
        <v>9.1812061735636316E-2</v>
      </c>
      <c r="H17" s="12">
        <v>71465</v>
      </c>
      <c r="I17" s="19">
        <f t="shared" si="1"/>
        <v>9.7779389229422073E-2</v>
      </c>
      <c r="J17" s="306"/>
      <c r="K17" s="305"/>
    </row>
    <row r="18" spans="1:11" ht="30" customHeight="1" x14ac:dyDescent="0.3">
      <c r="A18" s="236" t="s">
        <v>14</v>
      </c>
      <c r="B18" s="12">
        <v>127517</v>
      </c>
      <c r="C18" s="19">
        <v>2.0612455860875581E-2</v>
      </c>
      <c r="D18" s="12">
        <v>199351</v>
      </c>
      <c r="E18" s="20">
        <v>2.1142376193899276E-2</v>
      </c>
      <c r="F18" s="12">
        <v>10104</v>
      </c>
      <c r="G18" s="19">
        <f t="shared" si="0"/>
        <v>1.7690779049103118E-2</v>
      </c>
      <c r="H18" s="12">
        <v>13869</v>
      </c>
      <c r="I18" s="19">
        <f t="shared" si="1"/>
        <v>1.8975755253940456E-2</v>
      </c>
      <c r="J18" s="306"/>
      <c r="K18" s="305"/>
    </row>
    <row r="19" spans="1:11" ht="30" customHeight="1" x14ac:dyDescent="0.3">
      <c r="A19" s="236" t="s">
        <v>15</v>
      </c>
      <c r="B19" s="12">
        <v>27309</v>
      </c>
      <c r="C19" s="19">
        <v>4.414356964990168E-3</v>
      </c>
      <c r="D19" s="12">
        <v>42735</v>
      </c>
      <c r="E19" s="20">
        <v>4.5323045615336044E-3</v>
      </c>
      <c r="F19" s="12">
        <v>2191</v>
      </c>
      <c r="G19" s="19">
        <f t="shared" si="0"/>
        <v>3.8361536912692924E-3</v>
      </c>
      <c r="H19" s="12">
        <v>2947</v>
      </c>
      <c r="I19" s="19">
        <f t="shared" si="1"/>
        <v>4.0321256567425572E-3</v>
      </c>
      <c r="J19" s="306"/>
      <c r="K19" s="305"/>
    </row>
    <row r="20" spans="1:11" ht="30" customHeight="1" x14ac:dyDescent="0.3">
      <c r="A20" s="236" t="s">
        <v>16</v>
      </c>
      <c r="B20" s="12">
        <v>616121</v>
      </c>
      <c r="C20" s="19">
        <v>9.959273600742273E-2</v>
      </c>
      <c r="D20" s="12">
        <v>981112</v>
      </c>
      <c r="E20" s="20">
        <v>0.10405284644846981</v>
      </c>
      <c r="F20" s="12">
        <v>76050</v>
      </c>
      <c r="G20" s="19">
        <f t="shared" si="0"/>
        <v>0.13315357746281592</v>
      </c>
      <c r="H20" s="12">
        <v>110677</v>
      </c>
      <c r="I20" s="19">
        <f t="shared" si="1"/>
        <v>0.15142978327495621</v>
      </c>
      <c r="J20" s="306"/>
      <c r="K20" s="305"/>
    </row>
    <row r="21" spans="1:11" ht="30" customHeight="1" x14ac:dyDescent="0.3">
      <c r="A21" s="236" t="s">
        <v>17</v>
      </c>
      <c r="B21" s="12">
        <v>419927</v>
      </c>
      <c r="C21" s="19">
        <v>6.7879002425479742E-2</v>
      </c>
      <c r="D21" s="12">
        <v>651875</v>
      </c>
      <c r="E21" s="20">
        <v>6.9135276378839788E-2</v>
      </c>
      <c r="F21" s="12">
        <v>38220</v>
      </c>
      <c r="G21" s="19">
        <f t="shared" si="0"/>
        <v>6.6918208160799797E-2</v>
      </c>
      <c r="H21" s="12">
        <v>53074</v>
      </c>
      <c r="I21" s="19">
        <f t="shared" si="1"/>
        <v>7.2616571803852892E-2</v>
      </c>
      <c r="J21" s="306"/>
      <c r="K21" s="305"/>
    </row>
    <row r="22" spans="1:11" ht="30" customHeight="1" x14ac:dyDescent="0.3">
      <c r="A22" s="236" t="s">
        <v>18</v>
      </c>
      <c r="B22" s="12">
        <v>53990</v>
      </c>
      <c r="C22" s="19">
        <v>8.7272010157757214E-3</v>
      </c>
      <c r="D22" s="12">
        <v>85737</v>
      </c>
      <c r="E22" s="20">
        <v>9.0929260838237182E-3</v>
      </c>
      <c r="F22" s="12">
        <v>3953</v>
      </c>
      <c r="G22" s="19">
        <f t="shared" si="0"/>
        <v>6.9211846378765462E-3</v>
      </c>
      <c r="H22" s="12">
        <v>5384</v>
      </c>
      <c r="I22" s="19">
        <f t="shared" si="1"/>
        <v>7.3664623467600701E-3</v>
      </c>
      <c r="J22" s="306"/>
      <c r="K22" s="305"/>
    </row>
    <row r="23" spans="1:11" ht="30" customHeight="1" x14ac:dyDescent="0.3">
      <c r="A23" s="236" t="s">
        <v>19</v>
      </c>
      <c r="B23" s="12">
        <v>193243</v>
      </c>
      <c r="C23" s="19">
        <v>3.1236719872042001E-2</v>
      </c>
      <c r="D23" s="12">
        <v>310229</v>
      </c>
      <c r="E23" s="20">
        <v>3.2901656998245196E-2</v>
      </c>
      <c r="F23" s="12">
        <v>21038</v>
      </c>
      <c r="G23" s="19">
        <f t="shared" si="0"/>
        <v>3.6834779259207383E-2</v>
      </c>
      <c r="H23" s="12">
        <v>30320</v>
      </c>
      <c r="I23" s="19">
        <f>+(H23/H$27)</f>
        <v>4.1484238178633975E-2</v>
      </c>
      <c r="J23" s="306"/>
      <c r="K23" s="305"/>
    </row>
    <row r="24" spans="1:11" ht="30" customHeight="1" x14ac:dyDescent="0.3">
      <c r="A24" s="236" t="s">
        <v>20</v>
      </c>
      <c r="B24" s="12">
        <v>517442</v>
      </c>
      <c r="C24" s="19">
        <v>8.3641791961567347E-2</v>
      </c>
      <c r="D24" s="12">
        <v>816378</v>
      </c>
      <c r="E24" s="20">
        <v>8.6581811941866871E-2</v>
      </c>
      <c r="F24" s="12">
        <v>60048</v>
      </c>
      <c r="G24" s="19">
        <f t="shared" si="0"/>
        <v>0.10513617382626128</v>
      </c>
      <c r="H24" s="12">
        <v>87943</v>
      </c>
      <c r="I24" s="19">
        <f t="shared" si="1"/>
        <v>0.12032481392294221</v>
      </c>
      <c r="J24" s="306"/>
      <c r="K24" s="305"/>
    </row>
    <row r="25" spans="1:11" ht="30" customHeight="1" x14ac:dyDescent="0.3">
      <c r="A25" s="236" t="s">
        <v>21</v>
      </c>
      <c r="B25" s="12">
        <v>149793</v>
      </c>
      <c r="C25" s="19">
        <v>2.4213254709318253E-2</v>
      </c>
      <c r="D25" s="12">
        <v>218416</v>
      </c>
      <c r="E25" s="20">
        <v>2.3164334459153474E-2</v>
      </c>
      <c r="F25" s="12">
        <v>12740</v>
      </c>
      <c r="G25" s="19">
        <f t="shared" si="0"/>
        <v>2.2306069386933264E-2</v>
      </c>
      <c r="H25" s="12">
        <v>16709</v>
      </c>
      <c r="I25" s="19">
        <f t="shared" si="1"/>
        <v>2.2861482049036777E-2</v>
      </c>
      <c r="J25" s="306"/>
      <c r="K25" s="305"/>
    </row>
    <row r="26" spans="1:11" ht="30" customHeight="1" x14ac:dyDescent="0.3">
      <c r="A26" s="237" t="s">
        <v>61</v>
      </c>
      <c r="B26" s="246">
        <v>185544</v>
      </c>
      <c r="C26" s="19">
        <v>2.9992216804428418E-2</v>
      </c>
      <c r="D26" s="89">
        <v>35193</v>
      </c>
      <c r="E26" s="20">
        <v>3.7324299621867819E-3</v>
      </c>
      <c r="F26" s="246">
        <v>44929</v>
      </c>
      <c r="G26" s="19">
        <f t="shared" si="0"/>
        <v>7.8664787400747616E-2</v>
      </c>
      <c r="H26" s="246">
        <v>480</v>
      </c>
      <c r="I26" s="19">
        <f t="shared" si="1"/>
        <v>6.5674255691768827E-4</v>
      </c>
      <c r="J26" s="306"/>
      <c r="K26" s="305"/>
    </row>
    <row r="27" spans="1:11" ht="30" customHeight="1" x14ac:dyDescent="0.3">
      <c r="A27" s="21" t="s">
        <v>33</v>
      </c>
      <c r="B27" s="22">
        <v>6186405</v>
      </c>
      <c r="C27" s="159">
        <v>1</v>
      </c>
      <c r="D27" s="22">
        <v>9428978</v>
      </c>
      <c r="E27" s="162">
        <v>1</v>
      </c>
      <c r="F27" s="22">
        <f>SUM(F5:F26)</f>
        <v>571145</v>
      </c>
      <c r="G27" s="159">
        <v>1</v>
      </c>
      <c r="H27" s="22">
        <f>SUM(H5:H26)</f>
        <v>730880</v>
      </c>
      <c r="I27" s="324">
        <f t="shared" si="1"/>
        <v>1</v>
      </c>
      <c r="J27" s="323"/>
      <c r="K27" s="305"/>
    </row>
    <row r="28" spans="1:11" s="57" customFormat="1" ht="30" customHeight="1" x14ac:dyDescent="0.3">
      <c r="A28" s="249" t="s">
        <v>0</v>
      </c>
      <c r="B28" s="89">
        <f>SUM(B5:B13)</f>
        <v>2716200</v>
      </c>
      <c r="C28" s="160">
        <f>+B28/B$27</f>
        <v>0.43905951841174318</v>
      </c>
      <c r="D28" s="89">
        <f>SUM(D5:D13)</f>
        <v>4295241</v>
      </c>
      <c r="E28" s="308">
        <f>+D28/D$27</f>
        <v>0.45553622036237651</v>
      </c>
      <c r="F28" s="89">
        <f>SUM(F5:F13)</f>
        <v>205034</v>
      </c>
      <c r="G28" s="160">
        <f>+F28/F$27</f>
        <v>0.35898764762013147</v>
      </c>
      <c r="H28" s="89">
        <f>SUM(H5:H13)</f>
        <v>278374</v>
      </c>
      <c r="I28" s="160">
        <f t="shared" si="1"/>
        <v>0.3808751094570928</v>
      </c>
      <c r="J28" s="323"/>
      <c r="K28" s="305"/>
    </row>
    <row r="29" spans="1:11" s="57" customFormat="1" ht="30" customHeight="1" x14ac:dyDescent="0.3">
      <c r="A29" s="249" t="s">
        <v>1</v>
      </c>
      <c r="B29" s="89">
        <f>SUM(B14:B17)</f>
        <v>1179319</v>
      </c>
      <c r="C29" s="19">
        <f>+B29/B$27</f>
        <v>0.19063074596635687</v>
      </c>
      <c r="D29" s="89">
        <f>SUM(D14:D17)</f>
        <v>1792711</v>
      </c>
      <c r="E29" s="20">
        <f>+D29/D$27</f>
        <v>0.19012781660960498</v>
      </c>
      <c r="F29" s="89">
        <f>SUM(F14:F17)</f>
        <v>96838</v>
      </c>
      <c r="G29" s="19">
        <f>+F29/F$27</f>
        <v>0.16955063950485427</v>
      </c>
      <c r="H29" s="89">
        <f>SUM(H14:H17)</f>
        <v>131103</v>
      </c>
      <c r="I29" s="19">
        <f t="shared" si="1"/>
        <v>0.17937691549912435</v>
      </c>
      <c r="J29" s="306"/>
      <c r="K29" s="305"/>
    </row>
    <row r="30" spans="1:11" s="57" customFormat="1" ht="30" customHeight="1" x14ac:dyDescent="0.3">
      <c r="A30" s="237" t="s">
        <v>2</v>
      </c>
      <c r="B30" s="246">
        <f>SUM(B18:B25)</f>
        <v>2105342</v>
      </c>
      <c r="C30" s="247">
        <f>+B30/B$27</f>
        <v>0.34031751881747152</v>
      </c>
      <c r="D30" s="246">
        <f>SUM(D18:D25)</f>
        <v>3305833</v>
      </c>
      <c r="E30" s="248">
        <f>+D30/D$27</f>
        <v>0.35060353306583175</v>
      </c>
      <c r="F30" s="246">
        <f>SUM(F18:F25)</f>
        <v>224344</v>
      </c>
      <c r="G30" s="247">
        <f>+F30/F$27</f>
        <v>0.39279692547426659</v>
      </c>
      <c r="H30" s="246">
        <f>SUM(H18:H25)</f>
        <v>320923</v>
      </c>
      <c r="I30" s="247">
        <f>+(H30/H$27)</f>
        <v>0.43909123248686516</v>
      </c>
      <c r="J30" s="323"/>
      <c r="K30" s="305"/>
    </row>
    <row r="31" spans="1:11" ht="18.75" customHeight="1" x14ac:dyDescent="0.3">
      <c r="A31" s="52"/>
      <c r="B31" s="11"/>
      <c r="C31" s="23"/>
      <c r="D31" s="11"/>
      <c r="E31" s="19"/>
      <c r="H31" s="161"/>
      <c r="I31" s="161"/>
    </row>
    <row r="32" spans="1:11" ht="68.5" customHeight="1" x14ac:dyDescent="0.3">
      <c r="A32" s="365" t="s">
        <v>50</v>
      </c>
      <c r="B32" s="365"/>
      <c r="C32" s="365"/>
      <c r="D32" s="365"/>
      <c r="E32" s="365"/>
      <c r="F32" s="365"/>
      <c r="G32" s="365"/>
      <c r="H32" s="365"/>
      <c r="I32" s="365"/>
    </row>
    <row r="33" spans="1:12" ht="18" customHeight="1" x14ac:dyDescent="0.3">
      <c r="A33" s="136"/>
      <c r="B33" s="48"/>
      <c r="C33" s="48"/>
      <c r="D33" s="48"/>
      <c r="E33" s="48"/>
      <c r="F33" s="48"/>
      <c r="G33" s="48"/>
      <c r="H33" s="48"/>
      <c r="I33" s="48"/>
      <c r="J33" s="48"/>
      <c r="K33" s="48"/>
      <c r="L33" s="48"/>
    </row>
    <row r="34" spans="1:12" ht="44.5" customHeight="1" x14ac:dyDescent="0.3">
      <c r="C34" s="307"/>
      <c r="H34" s="161"/>
      <c r="I34" s="161"/>
    </row>
    <row r="35" spans="1:12" ht="44.5" customHeight="1" x14ac:dyDescent="0.3">
      <c r="C35" s="307"/>
      <c r="H35" s="161"/>
      <c r="I35" s="161"/>
    </row>
    <row r="36" spans="1:12" ht="44.5" customHeight="1" x14ac:dyDescent="0.3">
      <c r="H36" s="161"/>
      <c r="I36" s="161"/>
    </row>
    <row r="37" spans="1:12" x14ac:dyDescent="0.3">
      <c r="H37" s="161"/>
      <c r="I37" s="161"/>
    </row>
    <row r="38" spans="1:12" x14ac:dyDescent="0.3">
      <c r="H38" s="161"/>
      <c r="I38" s="161"/>
    </row>
    <row r="39" spans="1:12" x14ac:dyDescent="0.3">
      <c r="H39" s="161"/>
      <c r="I39" s="161"/>
    </row>
    <row r="40" spans="1:12" x14ac:dyDescent="0.3">
      <c r="H40" s="161"/>
      <c r="I40" s="161"/>
    </row>
    <row r="41" spans="1:12" x14ac:dyDescent="0.3">
      <c r="H41" s="161"/>
      <c r="I41" s="161"/>
    </row>
    <row r="42" spans="1:12" x14ac:dyDescent="0.3">
      <c r="H42" s="161"/>
      <c r="I42" s="161"/>
    </row>
    <row r="43" spans="1:12" x14ac:dyDescent="0.3">
      <c r="H43" s="161"/>
      <c r="I43" s="161"/>
    </row>
    <row r="44" spans="1:12" x14ac:dyDescent="0.3">
      <c r="H44" s="161"/>
      <c r="I44" s="161"/>
    </row>
    <row r="45" spans="1:12" x14ac:dyDescent="0.3">
      <c r="H45" s="161"/>
      <c r="I45" s="161"/>
    </row>
    <row r="46" spans="1:12" x14ac:dyDescent="0.3">
      <c r="H46" s="161"/>
      <c r="I46" s="161"/>
    </row>
    <row r="47" spans="1:12" x14ac:dyDescent="0.3">
      <c r="H47" s="161"/>
      <c r="I47" s="161"/>
    </row>
    <row r="48" spans="1:12" x14ac:dyDescent="0.3">
      <c r="H48" s="161"/>
      <c r="I48" s="161"/>
    </row>
    <row r="49" spans="8:9" x14ac:dyDescent="0.3">
      <c r="H49" s="161"/>
      <c r="I49" s="161"/>
    </row>
    <row r="50" spans="8:9" x14ac:dyDescent="0.3">
      <c r="H50" s="161"/>
      <c r="I50" s="161"/>
    </row>
    <row r="51" spans="8:9" x14ac:dyDescent="0.3">
      <c r="H51" s="161"/>
      <c r="I51" s="161"/>
    </row>
    <row r="52" spans="8:9" x14ac:dyDescent="0.3">
      <c r="H52" s="161"/>
      <c r="I52" s="161"/>
    </row>
    <row r="53" spans="8:9" x14ac:dyDescent="0.3">
      <c r="H53" s="161"/>
      <c r="I53" s="161"/>
    </row>
    <row r="54" spans="8:9" x14ac:dyDescent="0.3">
      <c r="H54" s="161"/>
      <c r="I54" s="161"/>
    </row>
    <row r="55" spans="8:9" x14ac:dyDescent="0.3">
      <c r="H55" s="161"/>
      <c r="I55" s="161"/>
    </row>
    <row r="56" spans="8:9" x14ac:dyDescent="0.3">
      <c r="H56" s="161"/>
      <c r="I56" s="161"/>
    </row>
    <row r="57" spans="8:9" x14ac:dyDescent="0.3">
      <c r="H57" s="161"/>
      <c r="I57" s="161"/>
    </row>
    <row r="58" spans="8:9" x14ac:dyDescent="0.3">
      <c r="H58" s="161"/>
      <c r="I58" s="161"/>
    </row>
    <row r="59" spans="8:9" x14ac:dyDescent="0.3">
      <c r="H59" s="161"/>
      <c r="I59" s="161"/>
    </row>
    <row r="60" spans="8:9" x14ac:dyDescent="0.3">
      <c r="H60" s="161"/>
      <c r="I60" s="161"/>
    </row>
    <row r="61" spans="8:9" x14ac:dyDescent="0.3">
      <c r="H61" s="161"/>
      <c r="I61" s="161"/>
    </row>
    <row r="62" spans="8:9" x14ac:dyDescent="0.3">
      <c r="H62" s="161"/>
      <c r="I62" s="161"/>
    </row>
    <row r="63" spans="8:9" x14ac:dyDescent="0.3">
      <c r="H63" s="161"/>
      <c r="I63" s="161"/>
    </row>
    <row r="64" spans="8:9" x14ac:dyDescent="0.3">
      <c r="H64" s="161"/>
      <c r="I64" s="161"/>
    </row>
    <row r="65" spans="8:9" x14ac:dyDescent="0.3">
      <c r="H65" s="161"/>
      <c r="I65" s="161"/>
    </row>
    <row r="66" spans="8:9" x14ac:dyDescent="0.3">
      <c r="H66" s="161"/>
      <c r="I66" s="161"/>
    </row>
    <row r="67" spans="8:9" x14ac:dyDescent="0.3">
      <c r="H67" s="161"/>
      <c r="I67" s="161"/>
    </row>
    <row r="68" spans="8:9" x14ac:dyDescent="0.3">
      <c r="H68" s="161"/>
      <c r="I68" s="161"/>
    </row>
    <row r="69" spans="8:9" x14ac:dyDescent="0.3">
      <c r="H69" s="161"/>
      <c r="I69" s="161"/>
    </row>
    <row r="70" spans="8:9" x14ac:dyDescent="0.3">
      <c r="H70" s="161"/>
      <c r="I70" s="161"/>
    </row>
    <row r="71" spans="8:9" x14ac:dyDescent="0.3">
      <c r="H71" s="161"/>
      <c r="I71" s="161"/>
    </row>
    <row r="72" spans="8:9" x14ac:dyDescent="0.3">
      <c r="H72" s="161"/>
      <c r="I72" s="161"/>
    </row>
    <row r="73" spans="8:9" x14ac:dyDescent="0.3">
      <c r="H73" s="161"/>
      <c r="I73" s="161"/>
    </row>
    <row r="74" spans="8:9" x14ac:dyDescent="0.3">
      <c r="H74" s="161"/>
      <c r="I74" s="161"/>
    </row>
    <row r="75" spans="8:9" x14ac:dyDescent="0.3">
      <c r="H75" s="161"/>
      <c r="I75" s="161"/>
    </row>
    <row r="76" spans="8:9" x14ac:dyDescent="0.3">
      <c r="H76" s="161"/>
      <c r="I76" s="161"/>
    </row>
    <row r="77" spans="8:9" x14ac:dyDescent="0.3">
      <c r="H77" s="161"/>
      <c r="I77" s="161"/>
    </row>
    <row r="78" spans="8:9" x14ac:dyDescent="0.3">
      <c r="H78" s="161"/>
      <c r="I78" s="161"/>
    </row>
    <row r="79" spans="8:9" x14ac:dyDescent="0.3">
      <c r="H79" s="161"/>
      <c r="I79" s="161"/>
    </row>
    <row r="80" spans="8:9" x14ac:dyDescent="0.3">
      <c r="H80" s="161"/>
      <c r="I80" s="161"/>
    </row>
    <row r="81" spans="8:9" x14ac:dyDescent="0.3">
      <c r="H81" s="161"/>
      <c r="I81" s="161"/>
    </row>
    <row r="82" spans="8:9" x14ac:dyDescent="0.3">
      <c r="H82" s="161"/>
      <c r="I82" s="161"/>
    </row>
    <row r="83" spans="8:9" x14ac:dyDescent="0.3">
      <c r="H83" s="161"/>
      <c r="I83" s="161"/>
    </row>
    <row r="84" spans="8:9" x14ac:dyDescent="0.3">
      <c r="H84" s="161"/>
      <c r="I84" s="161"/>
    </row>
    <row r="85" spans="8:9" x14ac:dyDescent="0.3">
      <c r="H85" s="161"/>
      <c r="I85" s="161"/>
    </row>
    <row r="86" spans="8:9" x14ac:dyDescent="0.3">
      <c r="H86" s="161"/>
      <c r="I86" s="161"/>
    </row>
    <row r="87" spans="8:9" x14ac:dyDescent="0.3">
      <c r="H87" s="161"/>
      <c r="I87" s="161"/>
    </row>
    <row r="88" spans="8:9" x14ac:dyDescent="0.3">
      <c r="H88" s="161"/>
      <c r="I88" s="161"/>
    </row>
    <row r="89" spans="8:9" x14ac:dyDescent="0.3">
      <c r="H89" s="161"/>
      <c r="I89" s="161"/>
    </row>
    <row r="90" spans="8:9" x14ac:dyDescent="0.3">
      <c r="H90" s="161"/>
      <c r="I90" s="161"/>
    </row>
    <row r="91" spans="8:9" x14ac:dyDescent="0.3">
      <c r="H91" s="161"/>
      <c r="I91" s="161"/>
    </row>
    <row r="92" spans="8:9" x14ac:dyDescent="0.3">
      <c r="H92" s="161"/>
      <c r="I92" s="161"/>
    </row>
    <row r="93" spans="8:9" x14ac:dyDescent="0.3">
      <c r="H93" s="161"/>
      <c r="I93" s="161"/>
    </row>
    <row r="94" spans="8:9" x14ac:dyDescent="0.3">
      <c r="H94" s="161"/>
      <c r="I94" s="161"/>
    </row>
    <row r="95" spans="8:9" x14ac:dyDescent="0.3">
      <c r="H95" s="161"/>
      <c r="I95" s="161"/>
    </row>
    <row r="96" spans="8:9" x14ac:dyDescent="0.3">
      <c r="H96" s="161"/>
      <c r="I96" s="161"/>
    </row>
    <row r="97" spans="8:9" x14ac:dyDescent="0.3">
      <c r="H97" s="161"/>
      <c r="I97" s="161"/>
    </row>
    <row r="98" spans="8:9" x14ac:dyDescent="0.3">
      <c r="H98" s="161"/>
      <c r="I98" s="161"/>
    </row>
    <row r="99" spans="8:9" x14ac:dyDescent="0.3">
      <c r="H99" s="161"/>
      <c r="I99" s="161"/>
    </row>
    <row r="100" spans="8:9" x14ac:dyDescent="0.3">
      <c r="H100" s="161"/>
      <c r="I100" s="161"/>
    </row>
    <row r="101" spans="8:9" x14ac:dyDescent="0.3">
      <c r="H101" s="161"/>
      <c r="I101" s="161"/>
    </row>
    <row r="102" spans="8:9" x14ac:dyDescent="0.3">
      <c r="H102" s="161"/>
      <c r="I102" s="161"/>
    </row>
    <row r="103" spans="8:9" x14ac:dyDescent="0.3">
      <c r="H103" s="161"/>
      <c r="I103" s="161"/>
    </row>
    <row r="104" spans="8:9" x14ac:dyDescent="0.3">
      <c r="H104" s="161"/>
      <c r="I104" s="161"/>
    </row>
    <row r="105" spans="8:9" x14ac:dyDescent="0.3">
      <c r="H105" s="161"/>
      <c r="I105" s="161"/>
    </row>
    <row r="106" spans="8:9" x14ac:dyDescent="0.3">
      <c r="H106" s="161"/>
      <c r="I106" s="161"/>
    </row>
    <row r="107" spans="8:9" x14ac:dyDescent="0.3">
      <c r="H107" s="161"/>
      <c r="I107" s="161"/>
    </row>
    <row r="108" spans="8:9" x14ac:dyDescent="0.3">
      <c r="H108" s="161"/>
      <c r="I108" s="161"/>
    </row>
    <row r="109" spans="8:9" x14ac:dyDescent="0.3">
      <c r="H109" s="161"/>
      <c r="I109" s="161"/>
    </row>
    <row r="110" spans="8:9" x14ac:dyDescent="0.3">
      <c r="H110" s="161"/>
      <c r="I110" s="161"/>
    </row>
    <row r="111" spans="8:9" x14ac:dyDescent="0.3">
      <c r="H111" s="161"/>
      <c r="I111" s="161"/>
    </row>
    <row r="112" spans="8:9" x14ac:dyDescent="0.3">
      <c r="H112" s="161"/>
      <c r="I112" s="161"/>
    </row>
    <row r="113" spans="8:9" x14ac:dyDescent="0.3">
      <c r="H113" s="161"/>
      <c r="I113" s="161"/>
    </row>
    <row r="114" spans="8:9" x14ac:dyDescent="0.3">
      <c r="H114" s="161"/>
      <c r="I114" s="161"/>
    </row>
    <row r="115" spans="8:9" x14ac:dyDescent="0.3">
      <c r="H115" s="161"/>
      <c r="I115" s="161"/>
    </row>
    <row r="116" spans="8:9" x14ac:dyDescent="0.3">
      <c r="H116" s="161"/>
      <c r="I116" s="161"/>
    </row>
    <row r="117" spans="8:9" x14ac:dyDescent="0.3">
      <c r="H117" s="161"/>
      <c r="I117" s="161"/>
    </row>
    <row r="118" spans="8:9" x14ac:dyDescent="0.3">
      <c r="H118" s="161"/>
      <c r="I118" s="161"/>
    </row>
    <row r="119" spans="8:9" x14ac:dyDescent="0.3">
      <c r="H119" s="161"/>
      <c r="I119" s="161"/>
    </row>
    <row r="120" spans="8:9" x14ac:dyDescent="0.3">
      <c r="H120" s="161"/>
      <c r="I120" s="161"/>
    </row>
    <row r="121" spans="8:9" x14ac:dyDescent="0.3">
      <c r="H121" s="161"/>
      <c r="I121" s="161"/>
    </row>
    <row r="122" spans="8:9" x14ac:dyDescent="0.3">
      <c r="H122" s="161"/>
      <c r="I122" s="161"/>
    </row>
    <row r="123" spans="8:9" x14ac:dyDescent="0.3">
      <c r="H123" s="161"/>
      <c r="I123" s="161"/>
    </row>
    <row r="124" spans="8:9" x14ac:dyDescent="0.3">
      <c r="H124" s="161"/>
      <c r="I124" s="161"/>
    </row>
    <row r="125" spans="8:9" x14ac:dyDescent="0.3">
      <c r="H125" s="161"/>
      <c r="I125" s="161"/>
    </row>
    <row r="126" spans="8:9" x14ac:dyDescent="0.3">
      <c r="H126" s="161"/>
      <c r="I126" s="161"/>
    </row>
    <row r="127" spans="8:9" x14ac:dyDescent="0.3">
      <c r="H127" s="161"/>
      <c r="I127" s="161"/>
    </row>
    <row r="128" spans="8:9" x14ac:dyDescent="0.3">
      <c r="H128" s="161"/>
      <c r="I128" s="161"/>
    </row>
    <row r="129" spans="8:9" x14ac:dyDescent="0.3">
      <c r="H129" s="161"/>
      <c r="I129" s="161"/>
    </row>
    <row r="130" spans="8:9" x14ac:dyDescent="0.3">
      <c r="H130" s="161"/>
      <c r="I130" s="161"/>
    </row>
    <row r="131" spans="8:9" x14ac:dyDescent="0.3">
      <c r="H131" s="161"/>
      <c r="I131" s="161"/>
    </row>
    <row r="132" spans="8:9" x14ac:dyDescent="0.3">
      <c r="H132" s="161"/>
      <c r="I132" s="161"/>
    </row>
    <row r="133" spans="8:9" x14ac:dyDescent="0.3">
      <c r="H133" s="161"/>
      <c r="I133" s="161"/>
    </row>
    <row r="134" spans="8:9" x14ac:dyDescent="0.3">
      <c r="H134" s="161"/>
      <c r="I134" s="161"/>
    </row>
    <row r="135" spans="8:9" x14ac:dyDescent="0.3">
      <c r="H135" s="161"/>
      <c r="I135" s="161"/>
    </row>
    <row r="136" spans="8:9" x14ac:dyDescent="0.3">
      <c r="H136" s="161"/>
      <c r="I136" s="161"/>
    </row>
    <row r="137" spans="8:9" x14ac:dyDescent="0.3">
      <c r="H137" s="161"/>
      <c r="I137" s="161"/>
    </row>
    <row r="138" spans="8:9" x14ac:dyDescent="0.3">
      <c r="H138" s="161"/>
      <c r="I138" s="161"/>
    </row>
    <row r="139" spans="8:9" x14ac:dyDescent="0.3">
      <c r="H139" s="161"/>
      <c r="I139" s="161"/>
    </row>
    <row r="140" spans="8:9" x14ac:dyDescent="0.3">
      <c r="H140" s="161"/>
      <c r="I140" s="161"/>
    </row>
    <row r="141" spans="8:9" x14ac:dyDescent="0.3">
      <c r="H141" s="161"/>
      <c r="I141" s="161"/>
    </row>
    <row r="142" spans="8:9" x14ac:dyDescent="0.3">
      <c r="H142" s="161"/>
      <c r="I142" s="161"/>
    </row>
    <row r="143" spans="8:9" x14ac:dyDescent="0.3">
      <c r="H143" s="161"/>
      <c r="I143" s="161"/>
    </row>
    <row r="144" spans="8:9" x14ac:dyDescent="0.3">
      <c r="H144" s="161"/>
      <c r="I144" s="161"/>
    </row>
    <row r="145" spans="8:9" x14ac:dyDescent="0.3">
      <c r="H145" s="161"/>
      <c r="I145" s="161"/>
    </row>
    <row r="146" spans="8:9" x14ac:dyDescent="0.3">
      <c r="H146" s="161"/>
      <c r="I146" s="161"/>
    </row>
    <row r="147" spans="8:9" x14ac:dyDescent="0.3">
      <c r="H147" s="161"/>
      <c r="I147" s="161"/>
    </row>
    <row r="148" spans="8:9" x14ac:dyDescent="0.3">
      <c r="H148" s="161"/>
      <c r="I148" s="161"/>
    </row>
    <row r="149" spans="8:9" x14ac:dyDescent="0.3">
      <c r="H149" s="161"/>
      <c r="I149" s="161"/>
    </row>
    <row r="150" spans="8:9" x14ac:dyDescent="0.3">
      <c r="H150" s="161"/>
      <c r="I150" s="161"/>
    </row>
    <row r="151" spans="8:9" x14ac:dyDescent="0.3">
      <c r="H151" s="161"/>
      <c r="I151" s="161"/>
    </row>
    <row r="152" spans="8:9" x14ac:dyDescent="0.3">
      <c r="H152" s="161"/>
      <c r="I152" s="161"/>
    </row>
    <row r="153" spans="8:9" x14ac:dyDescent="0.3">
      <c r="H153" s="161"/>
      <c r="I153" s="161"/>
    </row>
    <row r="154" spans="8:9" x14ac:dyDescent="0.3">
      <c r="H154" s="161"/>
      <c r="I154" s="161"/>
    </row>
    <row r="155" spans="8:9" x14ac:dyDescent="0.3">
      <c r="H155" s="161"/>
      <c r="I155" s="161"/>
    </row>
    <row r="156" spans="8:9" x14ac:dyDescent="0.3">
      <c r="H156" s="161"/>
      <c r="I156" s="161"/>
    </row>
    <row r="157" spans="8:9" x14ac:dyDescent="0.3">
      <c r="H157" s="161"/>
      <c r="I157" s="161"/>
    </row>
    <row r="158" spans="8:9" x14ac:dyDescent="0.3">
      <c r="H158" s="161"/>
      <c r="I158" s="161"/>
    </row>
    <row r="159" spans="8:9" x14ac:dyDescent="0.3">
      <c r="H159" s="161"/>
      <c r="I159" s="161"/>
    </row>
    <row r="160" spans="8:9" x14ac:dyDescent="0.3">
      <c r="H160" s="161"/>
      <c r="I160" s="161"/>
    </row>
    <row r="161" spans="8:9" x14ac:dyDescent="0.3">
      <c r="H161" s="161"/>
      <c r="I161" s="161"/>
    </row>
    <row r="162" spans="8:9" x14ac:dyDescent="0.3">
      <c r="H162" s="161"/>
      <c r="I162" s="161"/>
    </row>
    <row r="163" spans="8:9" x14ac:dyDescent="0.3">
      <c r="H163" s="161"/>
      <c r="I163" s="161"/>
    </row>
    <row r="164" spans="8:9" x14ac:dyDescent="0.3">
      <c r="H164" s="161"/>
      <c r="I164" s="161"/>
    </row>
    <row r="165" spans="8:9" x14ac:dyDescent="0.3">
      <c r="H165" s="161"/>
      <c r="I165" s="161"/>
    </row>
    <row r="166" spans="8:9" x14ac:dyDescent="0.3">
      <c r="H166" s="161"/>
      <c r="I166" s="161"/>
    </row>
    <row r="167" spans="8:9" x14ac:dyDescent="0.3">
      <c r="H167" s="161"/>
      <c r="I167" s="161"/>
    </row>
    <row r="168" spans="8:9" x14ac:dyDescent="0.3">
      <c r="H168" s="161"/>
      <c r="I168" s="161"/>
    </row>
    <row r="169" spans="8:9" x14ac:dyDescent="0.3">
      <c r="H169" s="161"/>
      <c r="I169" s="161"/>
    </row>
    <row r="170" spans="8:9" x14ac:dyDescent="0.3">
      <c r="H170" s="161"/>
      <c r="I170" s="161"/>
    </row>
    <row r="171" spans="8:9" x14ac:dyDescent="0.3">
      <c r="H171" s="161"/>
      <c r="I171" s="161"/>
    </row>
    <row r="172" spans="8:9" x14ac:dyDescent="0.3">
      <c r="H172" s="161"/>
      <c r="I172" s="161"/>
    </row>
    <row r="173" spans="8:9" x14ac:dyDescent="0.3">
      <c r="H173" s="161"/>
      <c r="I173" s="161"/>
    </row>
    <row r="174" spans="8:9" x14ac:dyDescent="0.3">
      <c r="H174" s="161"/>
      <c r="I174" s="161"/>
    </row>
    <row r="175" spans="8:9" x14ac:dyDescent="0.3">
      <c r="H175" s="161"/>
      <c r="I175" s="161"/>
    </row>
    <row r="176" spans="8:9" x14ac:dyDescent="0.3">
      <c r="H176" s="161"/>
      <c r="I176" s="161"/>
    </row>
    <row r="177" spans="8:9" x14ac:dyDescent="0.3">
      <c r="H177" s="161"/>
      <c r="I177" s="161"/>
    </row>
    <row r="178" spans="8:9" x14ac:dyDescent="0.3">
      <c r="H178" s="161"/>
      <c r="I178" s="161"/>
    </row>
    <row r="179" spans="8:9" x14ac:dyDescent="0.3">
      <c r="H179" s="161"/>
      <c r="I179" s="161"/>
    </row>
    <row r="180" spans="8:9" x14ac:dyDescent="0.3">
      <c r="H180" s="161"/>
      <c r="I180" s="161"/>
    </row>
    <row r="181" spans="8:9" x14ac:dyDescent="0.3">
      <c r="H181" s="161"/>
      <c r="I181" s="161"/>
    </row>
    <row r="182" spans="8:9" x14ac:dyDescent="0.3">
      <c r="H182" s="161"/>
      <c r="I182" s="161"/>
    </row>
    <row r="183" spans="8:9" x14ac:dyDescent="0.3">
      <c r="H183" s="161"/>
      <c r="I183" s="161"/>
    </row>
    <row r="184" spans="8:9" x14ac:dyDescent="0.3">
      <c r="H184" s="161"/>
      <c r="I184" s="161"/>
    </row>
    <row r="185" spans="8:9" x14ac:dyDescent="0.3">
      <c r="H185" s="161"/>
      <c r="I185" s="161"/>
    </row>
    <row r="186" spans="8:9" x14ac:dyDescent="0.3">
      <c r="H186" s="161"/>
      <c r="I186" s="161"/>
    </row>
    <row r="187" spans="8:9" x14ac:dyDescent="0.3">
      <c r="H187" s="161"/>
      <c r="I187" s="161"/>
    </row>
  </sheetData>
  <mergeCells count="14">
    <mergeCell ref="H2:I2"/>
    <mergeCell ref="H3:H4"/>
    <mergeCell ref="I3:I4"/>
    <mergeCell ref="A32:I32"/>
    <mergeCell ref="F3:F4"/>
    <mergeCell ref="G3:G4"/>
    <mergeCell ref="B2:C2"/>
    <mergeCell ref="D2:E2"/>
    <mergeCell ref="A3:A4"/>
    <mergeCell ref="B3:B4"/>
    <mergeCell ref="C3:C4"/>
    <mergeCell ref="D3:D4"/>
    <mergeCell ref="E3:E4"/>
    <mergeCell ref="F2:G2"/>
  </mergeCells>
  <pageMargins left="0.70866141732283472" right="0.70866141732283472" top="0.94488188976377963" bottom="0.74803149606299213" header="0.31496062992125984" footer="0.31496062992125984"/>
  <pageSetup paperSize="9" scale="46" orientation="portrait" r:id="rId1"/>
  <headerFooter>
    <oddHeader>&amp;COSSERVATORIO ASSEGNO UNICO UNIVERSALE</oddHeader>
    <oddFooter>&amp;CINPS - COORDINAMENTO GENERALE STATISTICO ATTUARIALE</oddFooter>
  </headerFooter>
  <ignoredErrors>
    <ignoredError sqref="B31:K31 B28:B30 J28:K30" formulaRange="1"/>
    <ignoredError sqref="C30:H30 C28:H29" formula="1" formulaRang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FAAEF5-8D40-4CCC-8556-4FD40EC0D577}">
  <sheetPr>
    <pageSetUpPr fitToPage="1"/>
  </sheetPr>
  <dimension ref="A1:P49"/>
  <sheetViews>
    <sheetView showGridLines="0" topLeftCell="A22" zoomScale="82" zoomScaleNormal="82" zoomScaleSheetLayoutView="62" workbookViewId="0">
      <selection activeCell="A27" sqref="A27:K27"/>
    </sheetView>
  </sheetViews>
  <sheetFormatPr defaultColWidth="13.26953125" defaultRowHeight="10" x14ac:dyDescent="0.35"/>
  <cols>
    <col min="1" max="1" width="38.81640625" style="1" customWidth="1"/>
    <col min="2" max="2" width="18.453125" style="1" customWidth="1"/>
    <col min="3" max="4" width="23.453125" style="1" customWidth="1"/>
    <col min="5" max="6" width="21.453125" style="1" customWidth="1"/>
    <col min="7" max="7" width="18.54296875" style="1" customWidth="1"/>
    <col min="8" max="8" width="15.7265625" style="1" customWidth="1"/>
    <col min="9" max="9" width="15.54296875" style="1" customWidth="1"/>
    <col min="10" max="10" width="11.453125" style="1" customWidth="1"/>
    <col min="11" max="11" width="13.26953125" style="1"/>
    <col min="12" max="12" width="15.81640625" style="1" customWidth="1"/>
    <col min="13" max="16384" width="13.26953125" style="1"/>
  </cols>
  <sheetData>
    <row r="1" spans="1:16" ht="57.65" customHeight="1" thickBot="1" x14ac:dyDescent="0.4">
      <c r="A1" s="86" t="s">
        <v>164</v>
      </c>
      <c r="B1" s="86"/>
      <c r="C1" s="86"/>
      <c r="D1" s="86"/>
      <c r="E1" s="86"/>
      <c r="F1" s="86"/>
    </row>
    <row r="2" spans="1:16" ht="75" customHeight="1" thickTop="1" thickBot="1" x14ac:dyDescent="0.4">
      <c r="A2" s="55" t="s">
        <v>36</v>
      </c>
      <c r="B2" s="56" t="s">
        <v>114</v>
      </c>
      <c r="C2" s="56" t="s">
        <v>93</v>
      </c>
      <c r="D2" s="56" t="s">
        <v>39</v>
      </c>
      <c r="E2" s="56" t="s">
        <v>96</v>
      </c>
      <c r="F2" s="56" t="s">
        <v>165</v>
      </c>
      <c r="G2" s="57"/>
    </row>
    <row r="3" spans="1:16" ht="35.15" customHeight="1" thickTop="1" x14ac:dyDescent="0.3">
      <c r="A3" s="217"/>
      <c r="B3" s="372" t="s">
        <v>170</v>
      </c>
      <c r="C3" s="372"/>
      <c r="D3" s="372"/>
      <c r="E3" s="372"/>
      <c r="F3" s="372"/>
      <c r="G3" s="57"/>
    </row>
    <row r="4" spans="1:16" ht="32.5" customHeight="1" x14ac:dyDescent="0.35">
      <c r="A4" s="90" t="s">
        <v>172</v>
      </c>
      <c r="B4" s="58">
        <v>5256858</v>
      </c>
      <c r="C4" s="58">
        <v>8429974</v>
      </c>
      <c r="D4" s="96">
        <v>1229.9000000000001</v>
      </c>
      <c r="E4" s="58">
        <v>234</v>
      </c>
      <c r="F4" s="58">
        <v>146</v>
      </c>
      <c r="G4" s="172"/>
      <c r="H4" s="224"/>
      <c r="I4" s="224"/>
      <c r="J4" s="8"/>
      <c r="K4" s="224"/>
      <c r="L4" s="224"/>
      <c r="N4" s="24"/>
      <c r="O4" s="24"/>
      <c r="P4" s="24"/>
    </row>
    <row r="5" spans="1:16" ht="30.65" customHeight="1" x14ac:dyDescent="0.35">
      <c r="A5" s="90" t="s">
        <v>173</v>
      </c>
      <c r="B5" s="58">
        <v>5260094</v>
      </c>
      <c r="C5" s="58">
        <v>8430105</v>
      </c>
      <c r="D5" s="96">
        <v>1230.5999999999999</v>
      </c>
      <c r="E5" s="58">
        <v>234</v>
      </c>
      <c r="F5" s="58">
        <v>146</v>
      </c>
      <c r="G5" s="172"/>
      <c r="H5" s="224"/>
      <c r="I5" s="224"/>
      <c r="J5" s="8"/>
      <c r="K5" s="224"/>
      <c r="L5" s="224"/>
      <c r="N5" s="24"/>
      <c r="O5" s="24"/>
      <c r="P5" s="24"/>
    </row>
    <row r="6" spans="1:16" ht="25.5" customHeight="1" x14ac:dyDescent="0.35">
      <c r="A6" s="90" t="s">
        <v>174</v>
      </c>
      <c r="B6" s="58">
        <v>5306988</v>
      </c>
      <c r="C6" s="58">
        <v>8518555</v>
      </c>
      <c r="D6" s="96">
        <v>1248.5999999999999</v>
      </c>
      <c r="E6" s="58">
        <v>235</v>
      </c>
      <c r="F6" s="58">
        <v>147</v>
      </c>
      <c r="G6" s="172"/>
      <c r="H6" s="224"/>
      <c r="I6" s="224"/>
      <c r="J6" s="8"/>
      <c r="K6" s="224"/>
      <c r="L6" s="224"/>
      <c r="N6" s="24"/>
      <c r="O6" s="24"/>
      <c r="P6" s="24"/>
    </row>
    <row r="7" spans="1:16" ht="32.5" customHeight="1" x14ac:dyDescent="0.35">
      <c r="A7" s="90" t="s">
        <v>175</v>
      </c>
      <c r="B7" s="58">
        <v>5306168</v>
      </c>
      <c r="C7" s="58">
        <v>8514902</v>
      </c>
      <c r="D7" s="96">
        <v>1248.7</v>
      </c>
      <c r="E7" s="58">
        <v>235</v>
      </c>
      <c r="F7" s="58">
        <v>147</v>
      </c>
      <c r="G7" s="172"/>
      <c r="H7" s="224"/>
      <c r="I7" s="224"/>
      <c r="J7" s="8"/>
      <c r="K7" s="224"/>
      <c r="L7" s="224"/>
    </row>
    <row r="8" spans="1:16" ht="32.5" customHeight="1" x14ac:dyDescent="0.35">
      <c r="A8" s="90" t="s">
        <v>176</v>
      </c>
      <c r="B8" s="58">
        <v>5280426</v>
      </c>
      <c r="C8" s="58">
        <v>8462510</v>
      </c>
      <c r="D8" s="96">
        <v>1242.9000000000001</v>
      </c>
      <c r="E8" s="58">
        <v>235</v>
      </c>
      <c r="F8" s="58">
        <v>147</v>
      </c>
      <c r="G8" s="172"/>
      <c r="H8" s="224"/>
      <c r="I8" s="224"/>
      <c r="J8" s="8"/>
      <c r="K8" s="224"/>
      <c r="L8" s="224"/>
    </row>
    <row r="9" spans="1:16" ht="32.5" customHeight="1" x14ac:dyDescent="0.35">
      <c r="A9" s="90" t="s">
        <v>177</v>
      </c>
      <c r="B9" s="58">
        <v>5336573</v>
      </c>
      <c r="C9" s="58">
        <v>8544185</v>
      </c>
      <c r="D9" s="96">
        <v>1255.3</v>
      </c>
      <c r="E9" s="58">
        <v>235</v>
      </c>
      <c r="F9" s="58">
        <v>147</v>
      </c>
      <c r="G9" s="172"/>
      <c r="H9" s="224"/>
      <c r="I9" s="224"/>
      <c r="J9" s="8"/>
      <c r="K9" s="224"/>
      <c r="L9" s="224"/>
    </row>
    <row r="10" spans="1:16" ht="32.5" customHeight="1" x14ac:dyDescent="0.35">
      <c r="A10" s="90" t="s">
        <v>178</v>
      </c>
      <c r="B10" s="58">
        <v>5360630</v>
      </c>
      <c r="C10" s="58">
        <v>8576268</v>
      </c>
      <c r="D10" s="96">
        <v>1261.5999999999999</v>
      </c>
      <c r="E10" s="58">
        <v>235</v>
      </c>
      <c r="F10" s="58">
        <v>147</v>
      </c>
      <c r="G10" s="172"/>
      <c r="H10" s="224"/>
      <c r="I10" s="224"/>
      <c r="J10" s="8"/>
      <c r="K10" s="224"/>
      <c r="L10" s="224"/>
    </row>
    <row r="11" spans="1:16" ht="32.5" customHeight="1" x14ac:dyDescent="0.35">
      <c r="A11" s="90" t="s">
        <v>179</v>
      </c>
      <c r="B11" s="58">
        <v>5397144</v>
      </c>
      <c r="C11" s="58">
        <v>8624837</v>
      </c>
      <c r="D11" s="96">
        <v>1269.2</v>
      </c>
      <c r="E11" s="58">
        <v>235</v>
      </c>
      <c r="F11" s="58">
        <v>147</v>
      </c>
      <c r="G11" s="172"/>
      <c r="H11" s="224"/>
      <c r="I11" s="224"/>
      <c r="J11" s="8"/>
      <c r="K11" s="224"/>
      <c r="L11" s="224"/>
    </row>
    <row r="12" spans="1:16" ht="32.5" customHeight="1" x14ac:dyDescent="0.35">
      <c r="A12" s="90" t="s">
        <v>180</v>
      </c>
      <c r="B12" s="58">
        <v>5432600</v>
      </c>
      <c r="C12" s="58">
        <v>8673963</v>
      </c>
      <c r="D12" s="96">
        <v>1277.2</v>
      </c>
      <c r="E12" s="58">
        <v>235</v>
      </c>
      <c r="F12" s="58">
        <v>147</v>
      </c>
      <c r="G12" s="172"/>
      <c r="H12" s="224"/>
      <c r="I12" s="224"/>
      <c r="J12" s="8"/>
      <c r="K12" s="224"/>
      <c r="L12" s="224"/>
    </row>
    <row r="13" spans="1:16" ht="32.5" customHeight="1" thickBot="1" x14ac:dyDescent="0.4">
      <c r="A13" s="173" t="s">
        <v>181</v>
      </c>
      <c r="B13" s="174">
        <v>5465076</v>
      </c>
      <c r="C13" s="174">
        <v>8720733</v>
      </c>
      <c r="D13" s="175">
        <v>1284.5999999999999</v>
      </c>
      <c r="E13" s="174">
        <v>235</v>
      </c>
      <c r="F13" s="174">
        <v>147</v>
      </c>
      <c r="G13" s="172"/>
      <c r="H13" s="224"/>
      <c r="I13" s="224"/>
      <c r="J13" s="8"/>
      <c r="K13" s="224"/>
      <c r="L13" s="224"/>
    </row>
    <row r="14" spans="1:16" ht="26.5" customHeight="1" thickTop="1" x14ac:dyDescent="0.35">
      <c r="A14" s="220" t="s">
        <v>193</v>
      </c>
      <c r="B14" s="221"/>
      <c r="C14" s="221"/>
      <c r="D14" s="222">
        <v>12548.600000000002</v>
      </c>
      <c r="E14" s="223"/>
      <c r="F14" s="223"/>
      <c r="G14" s="172"/>
      <c r="H14" s="224"/>
      <c r="I14" s="224"/>
      <c r="J14" s="8"/>
    </row>
    <row r="15" spans="1:16" ht="26.5" customHeight="1" x14ac:dyDescent="0.35">
      <c r="A15" s="220" t="s">
        <v>162</v>
      </c>
      <c r="B15" s="221">
        <v>5340255.7</v>
      </c>
      <c r="C15" s="221">
        <v>8549603.1999999993</v>
      </c>
      <c r="D15" s="222"/>
      <c r="E15" s="223"/>
      <c r="F15" s="223"/>
      <c r="G15" s="172"/>
      <c r="H15" s="224"/>
      <c r="I15" s="224"/>
      <c r="J15" s="8"/>
    </row>
    <row r="16" spans="1:16" ht="26.5" customHeight="1" thickBot="1" x14ac:dyDescent="0.4">
      <c r="A16" s="226" t="s">
        <v>163</v>
      </c>
      <c r="B16" s="227"/>
      <c r="C16" s="228"/>
      <c r="D16" s="229"/>
      <c r="E16" s="227">
        <v>235</v>
      </c>
      <c r="F16" s="227">
        <v>147</v>
      </c>
      <c r="G16" s="172"/>
      <c r="H16" s="224"/>
      <c r="I16" s="224"/>
      <c r="J16" s="8"/>
    </row>
    <row r="17" spans="1:12" ht="38.15" customHeight="1" thickTop="1" x14ac:dyDescent="0.3">
      <c r="A17" s="219"/>
      <c r="B17" s="372" t="s">
        <v>171</v>
      </c>
      <c r="C17" s="372"/>
      <c r="D17" s="372"/>
      <c r="E17" s="372"/>
      <c r="F17" s="372"/>
      <c r="G17" s="172"/>
      <c r="H17" s="224"/>
      <c r="I17" s="224"/>
      <c r="J17" s="8"/>
    </row>
    <row r="18" spans="1:12" ht="38.15" customHeight="1" x14ac:dyDescent="0.35">
      <c r="A18" s="90" t="s">
        <v>182</v>
      </c>
      <c r="B18" s="58">
        <v>5483789</v>
      </c>
      <c r="C18" s="58">
        <v>8746847</v>
      </c>
      <c r="D18" s="96">
        <v>1450</v>
      </c>
      <c r="E18" s="58">
        <v>264</v>
      </c>
      <c r="F18" s="58">
        <v>166</v>
      </c>
      <c r="G18" s="319"/>
      <c r="H18" s="224"/>
      <c r="I18" s="224"/>
      <c r="J18" s="8"/>
    </row>
    <row r="19" spans="1:12" ht="38.15" customHeight="1" x14ac:dyDescent="0.35">
      <c r="A19" s="90" t="s">
        <v>184</v>
      </c>
      <c r="B19" s="58">
        <v>5496753</v>
      </c>
      <c r="C19" s="58">
        <v>8762473</v>
      </c>
      <c r="D19" s="96">
        <v>1446.5</v>
      </c>
      <c r="E19" s="58">
        <v>263</v>
      </c>
      <c r="F19" s="58">
        <v>165</v>
      </c>
      <c r="G19" s="172"/>
      <c r="H19" s="224"/>
      <c r="I19" s="224"/>
      <c r="J19" s="8"/>
    </row>
    <row r="20" spans="1:12" ht="38.15" customHeight="1" x14ac:dyDescent="0.35">
      <c r="A20" s="90" t="s">
        <v>207</v>
      </c>
      <c r="B20" s="58">
        <v>5657255</v>
      </c>
      <c r="C20" s="58">
        <v>9000618</v>
      </c>
      <c r="D20" s="96">
        <v>1432.3</v>
      </c>
      <c r="E20" s="58">
        <v>253</v>
      </c>
      <c r="F20" s="58">
        <v>159</v>
      </c>
      <c r="G20" s="172"/>
      <c r="H20" s="224"/>
      <c r="I20" s="224"/>
      <c r="J20" s="8"/>
    </row>
    <row r="21" spans="1:12" ht="38.15" customHeight="1" x14ac:dyDescent="0.35">
      <c r="A21" s="90" t="s">
        <v>173</v>
      </c>
      <c r="B21" s="58">
        <v>5649614</v>
      </c>
      <c r="C21" s="58">
        <v>8988306</v>
      </c>
      <c r="D21" s="96">
        <v>1432.4</v>
      </c>
      <c r="E21" s="58">
        <v>254</v>
      </c>
      <c r="F21" s="58">
        <v>159</v>
      </c>
      <c r="G21" s="172"/>
      <c r="H21" s="224"/>
      <c r="I21" s="224"/>
      <c r="J21" s="8"/>
    </row>
    <row r="22" spans="1:12" s="151" customFormat="1" ht="32.5" customHeight="1" x14ac:dyDescent="0.3">
      <c r="A22" s="90" t="s">
        <v>174</v>
      </c>
      <c r="B22" s="58">
        <v>5639537</v>
      </c>
      <c r="C22" s="58">
        <v>8968187</v>
      </c>
      <c r="D22" s="96">
        <v>1431</v>
      </c>
      <c r="E22" s="58">
        <v>254</v>
      </c>
      <c r="F22" s="58">
        <v>160</v>
      </c>
      <c r="G22" s="176"/>
      <c r="H22" s="224"/>
      <c r="I22" s="224"/>
      <c r="J22" s="178"/>
    </row>
    <row r="23" spans="1:12" s="151" customFormat="1" ht="32.5" customHeight="1" x14ac:dyDescent="0.3">
      <c r="A23" s="90" t="s">
        <v>175</v>
      </c>
      <c r="B23" s="58">
        <v>5624774</v>
      </c>
      <c r="C23" s="58">
        <v>8939870</v>
      </c>
      <c r="D23" s="96">
        <v>1427.5</v>
      </c>
      <c r="E23" s="58">
        <v>254</v>
      </c>
      <c r="F23" s="58">
        <v>160</v>
      </c>
      <c r="G23" s="176"/>
      <c r="H23" s="224"/>
      <c r="I23" s="224"/>
      <c r="J23" s="178"/>
    </row>
    <row r="24" spans="1:12" s="151" customFormat="1" ht="32.5" customHeight="1" x14ac:dyDescent="0.3">
      <c r="A24" s="90" t="s">
        <v>176</v>
      </c>
      <c r="B24" s="58">
        <v>5608178</v>
      </c>
      <c r="C24" s="58">
        <v>8908548</v>
      </c>
      <c r="D24" s="96">
        <v>1422.7</v>
      </c>
      <c r="E24" s="58">
        <v>254</v>
      </c>
      <c r="F24" s="58">
        <v>160</v>
      </c>
      <c r="G24" s="176"/>
      <c r="H24" s="224"/>
      <c r="I24" s="224"/>
      <c r="J24" s="178"/>
    </row>
    <row r="25" spans="1:12" s="151" customFormat="1" ht="32.5" customHeight="1" x14ac:dyDescent="0.3">
      <c r="A25" s="90" t="s">
        <v>177</v>
      </c>
      <c r="B25" s="58">
        <v>5593566</v>
      </c>
      <c r="C25" s="58">
        <v>8876345</v>
      </c>
      <c r="D25" s="96">
        <v>1420.4</v>
      </c>
      <c r="E25" s="58">
        <v>254</v>
      </c>
      <c r="F25" s="58">
        <v>160</v>
      </c>
      <c r="G25" s="176"/>
      <c r="H25" s="224"/>
      <c r="I25" s="224"/>
      <c r="J25" s="178"/>
    </row>
    <row r="26" spans="1:12" s="151" customFormat="1" ht="32.5" customHeight="1" thickBot="1" x14ac:dyDescent="0.35">
      <c r="A26" s="173" t="s">
        <v>178</v>
      </c>
      <c r="B26" s="174">
        <v>5564087</v>
      </c>
      <c r="C26" s="174">
        <v>8821730</v>
      </c>
      <c r="D26" s="175">
        <v>1411.4</v>
      </c>
      <c r="E26" s="174">
        <v>254</v>
      </c>
      <c r="F26" s="174">
        <v>160</v>
      </c>
      <c r="G26" s="176"/>
      <c r="H26" s="224"/>
      <c r="I26" s="224"/>
      <c r="J26" s="178"/>
    </row>
    <row r="27" spans="1:12" ht="26.5" customHeight="1" thickTop="1" x14ac:dyDescent="0.2">
      <c r="A27" s="220" t="s">
        <v>194</v>
      </c>
      <c r="B27" s="221"/>
      <c r="C27" s="221"/>
      <c r="D27" s="222">
        <v>12874.2</v>
      </c>
      <c r="E27" s="223"/>
      <c r="F27" s="223"/>
      <c r="G27" s="172"/>
      <c r="H27" s="224"/>
      <c r="I27" s="224"/>
      <c r="J27" s="8"/>
      <c r="L27" s="151"/>
    </row>
    <row r="28" spans="1:12" ht="26.5" customHeight="1" x14ac:dyDescent="0.2">
      <c r="A28" s="220" t="s">
        <v>160</v>
      </c>
      <c r="B28" s="221">
        <v>5590839.222222222</v>
      </c>
      <c r="C28" s="221">
        <v>8890324.8888888881</v>
      </c>
      <c r="D28" s="222"/>
      <c r="E28" s="223"/>
      <c r="F28" s="223"/>
      <c r="G28" s="172"/>
      <c r="H28" s="224"/>
      <c r="I28" s="224"/>
      <c r="J28" s="8"/>
      <c r="L28" s="151"/>
    </row>
    <row r="29" spans="1:12" ht="26.5" customHeight="1" thickBot="1" x14ac:dyDescent="0.25">
      <c r="A29" s="226" t="s">
        <v>161</v>
      </c>
      <c r="B29" s="227"/>
      <c r="C29" s="228"/>
      <c r="D29" s="229"/>
      <c r="E29" s="227">
        <v>256</v>
      </c>
      <c r="F29" s="227">
        <v>161</v>
      </c>
      <c r="G29" s="172"/>
      <c r="H29" s="224"/>
      <c r="I29" s="224"/>
      <c r="J29" s="8"/>
      <c r="L29" s="151"/>
    </row>
    <row r="30" spans="1:12" ht="13" customHeight="1" thickTop="1" x14ac:dyDescent="0.3">
      <c r="A30" s="374"/>
      <c r="B30" s="374"/>
      <c r="C30" s="374"/>
      <c r="D30" s="374"/>
      <c r="E30" s="374"/>
      <c r="F30" s="374"/>
      <c r="G30" s="172"/>
      <c r="H30" s="267"/>
      <c r="I30" s="24"/>
      <c r="J30" s="8"/>
      <c r="L30" s="151"/>
    </row>
    <row r="31" spans="1:12" ht="95.5" customHeight="1" x14ac:dyDescent="0.2">
      <c r="A31" s="365" t="s">
        <v>201</v>
      </c>
      <c r="B31" s="365"/>
      <c r="C31" s="365"/>
      <c r="D31" s="365"/>
      <c r="E31" s="365"/>
      <c r="F31" s="365"/>
      <c r="H31" s="269"/>
      <c r="L31" s="151"/>
    </row>
    <row r="32" spans="1:12" ht="114" customHeight="1" x14ac:dyDescent="0.2">
      <c r="A32" s="373" t="s">
        <v>223</v>
      </c>
      <c r="B32" s="373"/>
      <c r="C32" s="373"/>
      <c r="D32" s="373"/>
      <c r="E32" s="373"/>
      <c r="F32" s="373"/>
      <c r="H32" s="269"/>
      <c r="L32" s="151"/>
    </row>
    <row r="33" spans="1:12" ht="26.15" customHeight="1" x14ac:dyDescent="0.3">
      <c r="A33" s="136" t="str">
        <f>+INDICE!B10</f>
        <v xml:space="preserve"> Lettura dati 24 ottobre 2023</v>
      </c>
      <c r="B33" s="6"/>
      <c r="E33" s="53"/>
      <c r="L33" s="151"/>
    </row>
    <row r="34" spans="1:12" x14ac:dyDescent="0.2">
      <c r="L34" s="151"/>
    </row>
    <row r="35" spans="1:12" x14ac:dyDescent="0.2">
      <c r="B35" s="4"/>
      <c r="L35" s="151"/>
    </row>
    <row r="36" spans="1:12" x14ac:dyDescent="0.2">
      <c r="B36" s="4"/>
      <c r="L36" s="151"/>
    </row>
    <row r="37" spans="1:12" x14ac:dyDescent="0.2">
      <c r="B37" s="4"/>
      <c r="L37" s="151"/>
    </row>
    <row r="38" spans="1:12" x14ac:dyDescent="0.2">
      <c r="B38" s="4"/>
      <c r="L38" s="151"/>
    </row>
    <row r="39" spans="1:12" x14ac:dyDescent="0.2">
      <c r="B39" s="4"/>
      <c r="L39" s="151"/>
    </row>
    <row r="40" spans="1:12" x14ac:dyDescent="0.2">
      <c r="B40" s="4"/>
      <c r="L40" s="151"/>
    </row>
    <row r="41" spans="1:12" x14ac:dyDescent="0.2">
      <c r="B41" s="4"/>
      <c r="L41" s="151"/>
    </row>
    <row r="42" spans="1:12" x14ac:dyDescent="0.2">
      <c r="B42" s="4"/>
      <c r="L42" s="151"/>
    </row>
    <row r="43" spans="1:12" x14ac:dyDescent="0.2">
      <c r="B43" s="4"/>
      <c r="L43" s="151"/>
    </row>
    <row r="44" spans="1:12" x14ac:dyDescent="0.2">
      <c r="B44" s="4"/>
      <c r="L44" s="151"/>
    </row>
    <row r="45" spans="1:12" x14ac:dyDescent="0.2">
      <c r="B45" s="4"/>
      <c r="L45" s="151"/>
    </row>
    <row r="46" spans="1:12" x14ac:dyDescent="0.2">
      <c r="B46" s="4"/>
      <c r="L46" s="151"/>
    </row>
    <row r="47" spans="1:12" x14ac:dyDescent="0.2">
      <c r="B47" s="4"/>
      <c r="L47" s="151"/>
    </row>
    <row r="48" spans="1:12" x14ac:dyDescent="0.35">
      <c r="B48" s="4"/>
    </row>
    <row r="49" spans="2:2" x14ac:dyDescent="0.35">
      <c r="B49" s="4"/>
    </row>
  </sheetData>
  <mergeCells count="5">
    <mergeCell ref="A31:F31"/>
    <mergeCell ref="B17:F17"/>
    <mergeCell ref="B3:F3"/>
    <mergeCell ref="A32:F32"/>
    <mergeCell ref="A30:F30"/>
  </mergeCells>
  <phoneticPr fontId="10" type="noConversion"/>
  <pageMargins left="0.70866141732283472" right="0.70866141732283472" top="0.94488188976377963" bottom="0.74803149606299213" header="0.31496062992125984" footer="0.31496062992125984"/>
  <pageSetup paperSize="9" scale="59" orientation="portrait" r:id="rId1"/>
  <headerFooter>
    <oddHeader>&amp;COSSERVATORIO ASSEGNO UNICO UNIVERSALE</oddHeader>
    <oddFooter>&amp;CINPS - COORDINAMENTO GENERALE STATISTICO ATTUARIALE</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6EE3DF-CA53-425C-AA15-7C6E68EE0ACE}">
  <sheetPr>
    <pageSetUpPr fitToPage="1"/>
  </sheetPr>
  <dimension ref="A1:S42"/>
  <sheetViews>
    <sheetView showGridLines="0" view="pageBreakPreview" zoomScale="62" zoomScaleNormal="58" zoomScaleSheetLayoutView="62" workbookViewId="0">
      <selection activeCell="A27" sqref="A27:K27"/>
    </sheetView>
  </sheetViews>
  <sheetFormatPr defaultColWidth="13.26953125" defaultRowHeight="10" x14ac:dyDescent="0.35"/>
  <cols>
    <col min="1" max="1" width="23.453125" style="1" customWidth="1"/>
    <col min="2" max="11" width="17" style="1" customWidth="1"/>
    <col min="12" max="12" width="15.54296875" style="1" bestFit="1" customWidth="1"/>
    <col min="13" max="13" width="14.7265625" style="1" customWidth="1"/>
    <col min="14" max="14" width="15.54296875" style="1" bestFit="1" customWidth="1"/>
    <col min="15" max="15" width="13.26953125" style="1"/>
    <col min="16" max="16" width="17.1796875" style="1" customWidth="1"/>
    <col min="17" max="17" width="13.26953125" style="1"/>
    <col min="18" max="18" width="16.1796875" style="1" customWidth="1"/>
    <col min="19" max="16384" width="13.26953125" style="1"/>
  </cols>
  <sheetData>
    <row r="1" spans="1:19" ht="56.5" customHeight="1" thickBot="1" x14ac:dyDescent="0.4">
      <c r="A1" s="87" t="s">
        <v>133</v>
      </c>
      <c r="B1" s="87"/>
      <c r="C1" s="87"/>
      <c r="D1" s="87"/>
      <c r="E1" s="87"/>
      <c r="F1" s="87"/>
      <c r="G1" s="87"/>
      <c r="H1" s="87"/>
      <c r="I1" s="87"/>
      <c r="J1" s="49"/>
      <c r="K1" s="49"/>
      <c r="L1" s="93"/>
      <c r="M1" s="93"/>
      <c r="N1" s="93"/>
      <c r="O1" s="93"/>
      <c r="P1" s="93"/>
      <c r="Q1" s="93"/>
      <c r="R1" s="93"/>
      <c r="S1" s="93"/>
    </row>
    <row r="2" spans="1:19" ht="43.5" customHeight="1" thickTop="1" x14ac:dyDescent="0.35">
      <c r="A2" s="180"/>
      <c r="B2" s="380" t="s">
        <v>36</v>
      </c>
      <c r="C2" s="380"/>
      <c r="D2" s="380"/>
      <c r="E2" s="380"/>
      <c r="F2" s="380"/>
      <c r="G2" s="380"/>
      <c r="H2" s="380"/>
      <c r="I2" s="380"/>
      <c r="J2" s="380"/>
      <c r="K2" s="380"/>
      <c r="L2" s="146"/>
      <c r="M2" s="146"/>
      <c r="N2" s="146"/>
      <c r="O2" s="146"/>
      <c r="P2" s="146"/>
      <c r="Q2" s="146"/>
    </row>
    <row r="3" spans="1:19" ht="19.5" customHeight="1" x14ac:dyDescent="0.35">
      <c r="A3" s="378" t="s">
        <v>31</v>
      </c>
      <c r="B3" s="376" t="s">
        <v>3</v>
      </c>
      <c r="C3" s="377"/>
      <c r="D3" s="376" t="s">
        <v>22</v>
      </c>
      <c r="E3" s="377"/>
      <c r="F3" s="376" t="s">
        <v>23</v>
      </c>
      <c r="G3" s="377"/>
      <c r="H3" s="376" t="s">
        <v>70</v>
      </c>
      <c r="I3" s="377"/>
      <c r="J3" s="376" t="s">
        <v>86</v>
      </c>
      <c r="K3" s="377"/>
    </row>
    <row r="4" spans="1:19" ht="76.5" customHeight="1" thickBot="1" x14ac:dyDescent="0.4">
      <c r="A4" s="379"/>
      <c r="B4" s="59" t="s">
        <v>114</v>
      </c>
      <c r="C4" s="59" t="s">
        <v>96</v>
      </c>
      <c r="D4" s="59" t="s">
        <v>114</v>
      </c>
      <c r="E4" s="59" t="s">
        <v>96</v>
      </c>
      <c r="F4" s="59" t="s">
        <v>114</v>
      </c>
      <c r="G4" s="59" t="s">
        <v>96</v>
      </c>
      <c r="H4" s="59" t="s">
        <v>114</v>
      </c>
      <c r="I4" s="59" t="s">
        <v>96</v>
      </c>
      <c r="J4" s="59" t="s">
        <v>114</v>
      </c>
      <c r="K4" s="59" t="s">
        <v>96</v>
      </c>
    </row>
    <row r="5" spans="1:19" ht="21.65" customHeight="1" thickTop="1" x14ac:dyDescent="0.35">
      <c r="A5" s="112" t="s">
        <v>24</v>
      </c>
      <c r="B5" s="58">
        <v>2650995</v>
      </c>
      <c r="C5" s="58">
        <v>130</v>
      </c>
      <c r="D5" s="58">
        <v>2655594</v>
      </c>
      <c r="E5" s="58">
        <v>130</v>
      </c>
      <c r="F5" s="58">
        <v>2675290</v>
      </c>
      <c r="G5" s="58">
        <v>130</v>
      </c>
      <c r="H5" s="58">
        <v>2677462</v>
      </c>
      <c r="I5" s="58">
        <v>130</v>
      </c>
      <c r="J5" s="58">
        <v>2670240</v>
      </c>
      <c r="K5" s="58">
        <v>131</v>
      </c>
    </row>
    <row r="6" spans="1:19" ht="21.75" customHeight="1" x14ac:dyDescent="0.35">
      <c r="A6" s="112" t="s">
        <v>25</v>
      </c>
      <c r="B6" s="58">
        <v>2129428</v>
      </c>
      <c r="C6" s="58">
        <v>280</v>
      </c>
      <c r="D6" s="58">
        <v>2129116</v>
      </c>
      <c r="E6" s="58">
        <v>281</v>
      </c>
      <c r="F6" s="58">
        <v>2145575</v>
      </c>
      <c r="G6" s="58">
        <v>281</v>
      </c>
      <c r="H6" s="58">
        <v>2142578</v>
      </c>
      <c r="I6" s="58">
        <v>282</v>
      </c>
      <c r="J6" s="58">
        <v>2130451</v>
      </c>
      <c r="K6" s="58">
        <v>282</v>
      </c>
    </row>
    <row r="7" spans="1:19" ht="21.75" customHeight="1" x14ac:dyDescent="0.35">
      <c r="A7" s="112" t="s">
        <v>26</v>
      </c>
      <c r="B7" s="58">
        <v>403691</v>
      </c>
      <c r="C7" s="58">
        <v>537</v>
      </c>
      <c r="D7" s="58">
        <v>403075</v>
      </c>
      <c r="E7" s="58">
        <v>538</v>
      </c>
      <c r="F7" s="58">
        <v>411072</v>
      </c>
      <c r="G7" s="58">
        <v>540</v>
      </c>
      <c r="H7" s="58">
        <v>410963</v>
      </c>
      <c r="I7" s="58">
        <v>540</v>
      </c>
      <c r="J7" s="58">
        <v>405947</v>
      </c>
      <c r="K7" s="58">
        <v>541</v>
      </c>
    </row>
    <row r="8" spans="1:19" ht="21.75" customHeight="1" x14ac:dyDescent="0.35">
      <c r="A8" s="112" t="s">
        <v>27</v>
      </c>
      <c r="B8" s="58">
        <v>59500</v>
      </c>
      <c r="C8" s="58">
        <v>914</v>
      </c>
      <c r="D8" s="58">
        <v>59245</v>
      </c>
      <c r="E8" s="58">
        <v>915</v>
      </c>
      <c r="F8" s="58">
        <v>61321</v>
      </c>
      <c r="G8" s="58">
        <v>917</v>
      </c>
      <c r="H8" s="58">
        <v>61408</v>
      </c>
      <c r="I8" s="58">
        <v>918</v>
      </c>
      <c r="J8" s="58">
        <v>60325</v>
      </c>
      <c r="K8" s="58">
        <v>919</v>
      </c>
    </row>
    <row r="9" spans="1:19" ht="21.75" customHeight="1" x14ac:dyDescent="0.35">
      <c r="A9" s="112" t="s">
        <v>28</v>
      </c>
      <c r="B9" s="58">
        <v>10040</v>
      </c>
      <c r="C9" s="58">
        <v>1181</v>
      </c>
      <c r="D9" s="58">
        <v>9918</v>
      </c>
      <c r="E9" s="58">
        <v>1184</v>
      </c>
      <c r="F9" s="58">
        <v>10441</v>
      </c>
      <c r="G9" s="58">
        <v>1189</v>
      </c>
      <c r="H9" s="58">
        <v>10446</v>
      </c>
      <c r="I9" s="58">
        <v>1191</v>
      </c>
      <c r="J9" s="58">
        <v>10204</v>
      </c>
      <c r="K9" s="58">
        <v>1192</v>
      </c>
    </row>
    <row r="10" spans="1:19" ht="21.75" customHeight="1" x14ac:dyDescent="0.35">
      <c r="A10" s="112" t="s">
        <v>29</v>
      </c>
      <c r="B10" s="58">
        <v>3204</v>
      </c>
      <c r="C10" s="58">
        <v>1571</v>
      </c>
      <c r="D10" s="58">
        <v>3146</v>
      </c>
      <c r="E10" s="58">
        <v>1575</v>
      </c>
      <c r="F10" s="58">
        <v>3289</v>
      </c>
      <c r="G10" s="58">
        <v>1581</v>
      </c>
      <c r="H10" s="58">
        <v>3311</v>
      </c>
      <c r="I10" s="58">
        <v>1580</v>
      </c>
      <c r="J10" s="58">
        <v>3259</v>
      </c>
      <c r="K10" s="58">
        <v>1584</v>
      </c>
    </row>
    <row r="11" spans="1:19" ht="35.15" customHeight="1" thickBot="1" x14ac:dyDescent="0.4">
      <c r="A11" s="61" t="s">
        <v>54</v>
      </c>
      <c r="B11" s="113">
        <v>5256858</v>
      </c>
      <c r="C11" s="113">
        <v>234</v>
      </c>
      <c r="D11" s="113">
        <v>5260094</v>
      </c>
      <c r="E11" s="113">
        <v>234</v>
      </c>
      <c r="F11" s="113">
        <v>5306988</v>
      </c>
      <c r="G11" s="113">
        <v>235</v>
      </c>
      <c r="H11" s="113">
        <v>5306168</v>
      </c>
      <c r="I11" s="113">
        <v>235</v>
      </c>
      <c r="J11" s="113">
        <v>5280426</v>
      </c>
      <c r="K11" s="113">
        <v>235</v>
      </c>
      <c r="L11" s="93"/>
      <c r="M11" s="93"/>
      <c r="N11" s="93"/>
      <c r="O11" s="93"/>
      <c r="P11" s="93"/>
      <c r="Q11" s="93"/>
    </row>
    <row r="12" spans="1:19" ht="8.5" customHeight="1" thickTop="1" x14ac:dyDescent="0.35">
      <c r="B12" s="148"/>
      <c r="C12" s="148"/>
      <c r="D12" s="148"/>
      <c r="E12" s="148"/>
      <c r="F12" s="148"/>
      <c r="G12" s="148"/>
      <c r="H12" s="148"/>
      <c r="I12" s="148"/>
      <c r="J12" s="148"/>
      <c r="K12" s="148"/>
      <c r="L12" s="149"/>
      <c r="M12" s="149"/>
      <c r="N12" s="149"/>
      <c r="O12" s="149"/>
      <c r="P12" s="149"/>
      <c r="Q12" s="149"/>
    </row>
    <row r="13" spans="1:19" ht="9" customHeight="1" x14ac:dyDescent="0.35">
      <c r="B13" s="6"/>
      <c r="C13" s="6"/>
      <c r="D13" s="5"/>
      <c r="E13" s="5"/>
      <c r="F13" s="5"/>
    </row>
    <row r="14" spans="1:19" s="3" customFormat="1" x14ac:dyDescent="0.35">
      <c r="A14" s="1"/>
      <c r="B14" s="93"/>
      <c r="C14" s="152"/>
      <c r="D14" s="147"/>
      <c r="E14" s="147"/>
      <c r="F14" s="147"/>
      <c r="G14" s="147"/>
      <c r="H14" s="147"/>
      <c r="I14" s="147"/>
      <c r="J14" s="147"/>
      <c r="K14" s="147"/>
    </row>
    <row r="15" spans="1:19" s="151" customFormat="1" ht="37.5" customHeight="1" x14ac:dyDescent="0.25">
      <c r="A15" s="179"/>
      <c r="B15" s="381" t="s">
        <v>36</v>
      </c>
      <c r="C15" s="381"/>
      <c r="D15" s="381"/>
      <c r="E15" s="381"/>
      <c r="F15" s="381"/>
      <c r="G15" s="381"/>
      <c r="H15" s="381"/>
      <c r="I15" s="381"/>
      <c r="J15" s="381"/>
      <c r="K15" s="381"/>
      <c r="L15" s="150"/>
      <c r="M15" s="150"/>
      <c r="N15" s="150"/>
      <c r="O15" s="150"/>
      <c r="P15" s="150"/>
      <c r="Q15" s="150"/>
    </row>
    <row r="16" spans="1:19" ht="21.65" customHeight="1" x14ac:dyDescent="0.35">
      <c r="A16" s="378" t="s">
        <v>31</v>
      </c>
      <c r="B16" s="376" t="s">
        <v>88</v>
      </c>
      <c r="C16" s="377"/>
      <c r="D16" s="376" t="s">
        <v>116</v>
      </c>
      <c r="E16" s="377"/>
      <c r="F16" s="376" t="s">
        <v>119</v>
      </c>
      <c r="G16" s="377"/>
      <c r="H16" s="376" t="s">
        <v>120</v>
      </c>
      <c r="I16" s="377"/>
      <c r="J16" s="376" t="s">
        <v>123</v>
      </c>
      <c r="K16" s="377"/>
    </row>
    <row r="17" spans="1:13" ht="63" customHeight="1" thickBot="1" x14ac:dyDescent="0.4">
      <c r="A17" s="379"/>
      <c r="B17" s="59" t="s">
        <v>114</v>
      </c>
      <c r="C17" s="59" t="s">
        <v>96</v>
      </c>
      <c r="D17" s="59" t="s">
        <v>114</v>
      </c>
      <c r="E17" s="59" t="s">
        <v>96</v>
      </c>
      <c r="F17" s="59" t="s">
        <v>114</v>
      </c>
      <c r="G17" s="59" t="s">
        <v>96</v>
      </c>
      <c r="H17" s="59" t="s">
        <v>114</v>
      </c>
      <c r="I17" s="59" t="s">
        <v>96</v>
      </c>
      <c r="J17" s="59" t="s">
        <v>114</v>
      </c>
      <c r="K17" s="59" t="s">
        <v>96</v>
      </c>
    </row>
    <row r="18" spans="1:13" ht="21.65" customHeight="1" thickTop="1" x14ac:dyDescent="0.35">
      <c r="A18" s="112" t="s">
        <v>24</v>
      </c>
      <c r="B18" s="58">
        <v>2706486</v>
      </c>
      <c r="C18" s="58">
        <v>131</v>
      </c>
      <c r="D18" s="58">
        <v>2723967</v>
      </c>
      <c r="E18" s="58">
        <v>131</v>
      </c>
      <c r="F18" s="58">
        <v>2750039</v>
      </c>
      <c r="G18" s="58">
        <v>131</v>
      </c>
      <c r="H18" s="58">
        <v>2774806</v>
      </c>
      <c r="I18" s="58">
        <v>131</v>
      </c>
      <c r="J18" s="58">
        <v>2796427</v>
      </c>
      <c r="K18" s="58">
        <v>131</v>
      </c>
    </row>
    <row r="19" spans="1:13" ht="21.65" customHeight="1" x14ac:dyDescent="0.35">
      <c r="A19" s="112" t="s">
        <v>25</v>
      </c>
      <c r="B19" s="58">
        <v>2145964</v>
      </c>
      <c r="C19" s="58">
        <v>282</v>
      </c>
      <c r="D19" s="58">
        <v>2151614</v>
      </c>
      <c r="E19" s="58">
        <v>283</v>
      </c>
      <c r="F19" s="58">
        <v>2160788</v>
      </c>
      <c r="G19" s="58">
        <v>283</v>
      </c>
      <c r="H19" s="58">
        <v>2169254</v>
      </c>
      <c r="I19" s="58">
        <v>283</v>
      </c>
      <c r="J19" s="58">
        <v>2177479</v>
      </c>
      <c r="K19" s="58">
        <v>283</v>
      </c>
    </row>
    <row r="20" spans="1:13" ht="21.65" customHeight="1" x14ac:dyDescent="0.35">
      <c r="A20" s="112" t="s">
        <v>26</v>
      </c>
      <c r="B20" s="58">
        <v>409396</v>
      </c>
      <c r="C20" s="58">
        <v>542</v>
      </c>
      <c r="D20" s="58">
        <v>410042</v>
      </c>
      <c r="E20" s="58">
        <v>542</v>
      </c>
      <c r="F20" s="58">
        <v>411034</v>
      </c>
      <c r="G20" s="58">
        <v>542</v>
      </c>
      <c r="H20" s="58">
        <v>412687</v>
      </c>
      <c r="I20" s="58">
        <v>543</v>
      </c>
      <c r="J20" s="58">
        <v>414681</v>
      </c>
      <c r="K20" s="58">
        <v>543</v>
      </c>
    </row>
    <row r="21" spans="1:13" ht="21.65" customHeight="1" x14ac:dyDescent="0.35">
      <c r="A21" s="112" t="s">
        <v>27</v>
      </c>
      <c r="B21" s="58">
        <v>61026</v>
      </c>
      <c r="C21" s="58">
        <v>921</v>
      </c>
      <c r="D21" s="58">
        <v>61152</v>
      </c>
      <c r="E21" s="58">
        <v>921</v>
      </c>
      <c r="F21" s="58">
        <v>61392</v>
      </c>
      <c r="G21" s="58">
        <v>922</v>
      </c>
      <c r="H21" s="58">
        <v>61851</v>
      </c>
      <c r="I21" s="58">
        <v>923</v>
      </c>
      <c r="J21" s="58">
        <v>62379</v>
      </c>
      <c r="K21" s="58">
        <v>923</v>
      </c>
    </row>
    <row r="22" spans="1:13" ht="21.65" customHeight="1" x14ac:dyDescent="0.35">
      <c r="A22" s="112" t="s">
        <v>28</v>
      </c>
      <c r="B22" s="58">
        <v>10400</v>
      </c>
      <c r="C22" s="58">
        <v>1194</v>
      </c>
      <c r="D22" s="58">
        <v>10498</v>
      </c>
      <c r="E22" s="58">
        <v>1195</v>
      </c>
      <c r="F22" s="58">
        <v>10515</v>
      </c>
      <c r="G22" s="58">
        <v>1194</v>
      </c>
      <c r="H22" s="58">
        <v>10579</v>
      </c>
      <c r="I22" s="58">
        <v>1195</v>
      </c>
      <c r="J22" s="58">
        <v>10644</v>
      </c>
      <c r="K22" s="58">
        <v>1195</v>
      </c>
    </row>
    <row r="23" spans="1:13" ht="21.65" customHeight="1" x14ac:dyDescent="0.35">
      <c r="A23" s="112" t="s">
        <v>29</v>
      </c>
      <c r="B23" s="58">
        <v>3301</v>
      </c>
      <c r="C23" s="58">
        <v>1583</v>
      </c>
      <c r="D23" s="58">
        <v>3357</v>
      </c>
      <c r="E23" s="58">
        <v>1592</v>
      </c>
      <c r="F23" s="58">
        <v>3376</v>
      </c>
      <c r="G23" s="58">
        <v>1590</v>
      </c>
      <c r="H23" s="58">
        <v>3423</v>
      </c>
      <c r="I23" s="58">
        <v>1597</v>
      </c>
      <c r="J23" s="58">
        <v>3466</v>
      </c>
      <c r="K23" s="58">
        <v>1595</v>
      </c>
    </row>
    <row r="24" spans="1:13" ht="42" customHeight="1" thickBot="1" x14ac:dyDescent="0.4">
      <c r="A24" s="61" t="s">
        <v>54</v>
      </c>
      <c r="B24" s="113">
        <v>5336573</v>
      </c>
      <c r="C24" s="113">
        <v>235</v>
      </c>
      <c r="D24" s="113">
        <v>5360630</v>
      </c>
      <c r="E24" s="113">
        <v>235</v>
      </c>
      <c r="F24" s="113">
        <v>5397144</v>
      </c>
      <c r="G24" s="113">
        <v>235</v>
      </c>
      <c r="H24" s="113">
        <v>5432600</v>
      </c>
      <c r="I24" s="113">
        <v>235</v>
      </c>
      <c r="J24" s="113">
        <v>5465076</v>
      </c>
      <c r="K24" s="113">
        <v>235</v>
      </c>
    </row>
    <row r="25" spans="1:13" ht="63" customHeight="1" thickTop="1" x14ac:dyDescent="0.35">
      <c r="A25" s="375" t="s">
        <v>202</v>
      </c>
      <c r="B25" s="375"/>
      <c r="C25" s="375"/>
      <c r="D25" s="375"/>
      <c r="E25" s="375"/>
      <c r="F25" s="375"/>
      <c r="G25" s="375"/>
      <c r="H25" s="375"/>
      <c r="I25" s="375"/>
      <c r="J25" s="375"/>
      <c r="K25" s="375"/>
      <c r="L25" s="149"/>
      <c r="M25" s="149"/>
    </row>
    <row r="26" spans="1:13" ht="30" customHeight="1" x14ac:dyDescent="0.3">
      <c r="A26" s="54" t="str">
        <f>+INDICE!B10</f>
        <v xml:space="preserve"> Lettura dati 24 ottobre 2023</v>
      </c>
      <c r="B26" s="4"/>
    </row>
    <row r="27" spans="1:13" x14ac:dyDescent="0.35">
      <c r="B27" s="4"/>
    </row>
    <row r="28" spans="1:13" x14ac:dyDescent="0.35">
      <c r="B28" s="4"/>
    </row>
    <row r="29" spans="1:13" x14ac:dyDescent="0.35">
      <c r="B29" s="4"/>
    </row>
    <row r="30" spans="1:13" x14ac:dyDescent="0.35">
      <c r="B30" s="4"/>
    </row>
    <row r="31" spans="1:13" x14ac:dyDescent="0.35">
      <c r="B31" s="4"/>
    </row>
    <row r="32" spans="1:13" x14ac:dyDescent="0.35">
      <c r="B32" s="4"/>
    </row>
    <row r="33" spans="2:2" x14ac:dyDescent="0.35">
      <c r="B33" s="4"/>
    </row>
    <row r="34" spans="2:2" x14ac:dyDescent="0.35">
      <c r="B34" s="4"/>
    </row>
    <row r="35" spans="2:2" x14ac:dyDescent="0.35">
      <c r="B35" s="4"/>
    </row>
    <row r="36" spans="2:2" x14ac:dyDescent="0.35">
      <c r="B36" s="4"/>
    </row>
    <row r="37" spans="2:2" x14ac:dyDescent="0.35">
      <c r="B37" s="4"/>
    </row>
    <row r="38" spans="2:2" x14ac:dyDescent="0.35">
      <c r="B38" s="4"/>
    </row>
    <row r="39" spans="2:2" x14ac:dyDescent="0.35">
      <c r="B39" s="4"/>
    </row>
    <row r="40" spans="2:2" x14ac:dyDescent="0.35">
      <c r="B40" s="4"/>
    </row>
    <row r="41" spans="2:2" x14ac:dyDescent="0.35">
      <c r="B41" s="4"/>
    </row>
    <row r="42" spans="2:2" x14ac:dyDescent="0.35">
      <c r="B42" s="4"/>
    </row>
  </sheetData>
  <mergeCells count="15">
    <mergeCell ref="A25:K25"/>
    <mergeCell ref="H16:I16"/>
    <mergeCell ref="A16:A17"/>
    <mergeCell ref="B2:K2"/>
    <mergeCell ref="F16:G16"/>
    <mergeCell ref="D16:E16"/>
    <mergeCell ref="B16:C16"/>
    <mergeCell ref="J3:K3"/>
    <mergeCell ref="A3:A4"/>
    <mergeCell ref="B3:C3"/>
    <mergeCell ref="D3:E3"/>
    <mergeCell ref="F3:G3"/>
    <mergeCell ref="H3:I3"/>
    <mergeCell ref="J16:K16"/>
    <mergeCell ref="B15:K15"/>
  </mergeCells>
  <pageMargins left="0.70866141732283472" right="0.70866141732283472" top="0.94488188976377963" bottom="0.74803149606299213" header="0.31496062992125984" footer="0.31496062992125984"/>
  <pageSetup paperSize="9" scale="60" orientation="landscape" r:id="rId1"/>
  <headerFooter>
    <oddHeader>&amp;COSSERVATORIO ASSEGNO UNICO UNIVERSALE</oddHeader>
    <oddFooter>&amp;CINPS - COORDINAMENTO GENERALE STATISTICO ATTUARIALE</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A984B9-D82E-4A3C-8825-7BD6BFD951D0}">
  <sheetPr>
    <pageSetUpPr fitToPage="1"/>
  </sheetPr>
  <dimension ref="A1:S40"/>
  <sheetViews>
    <sheetView showGridLines="0" view="pageBreakPreview" topLeftCell="A6" zoomScale="57" zoomScaleNormal="58" zoomScaleSheetLayoutView="57" workbookViewId="0">
      <selection activeCell="A27" sqref="A27:K27"/>
    </sheetView>
  </sheetViews>
  <sheetFormatPr defaultColWidth="13.26953125" defaultRowHeight="10" x14ac:dyDescent="0.35"/>
  <cols>
    <col min="1" max="1" width="22.54296875" style="1" customWidth="1"/>
    <col min="2" max="2" width="16.1796875" style="1" customWidth="1"/>
    <col min="3" max="3" width="20.1796875" style="1" customWidth="1"/>
    <col min="4" max="4" width="17.81640625" style="93" customWidth="1"/>
    <col min="5" max="5" width="16.81640625" style="93" customWidth="1"/>
    <col min="6" max="11" width="17" style="93" customWidth="1"/>
    <col min="12" max="12" width="15.54296875" style="93" bestFit="1" customWidth="1"/>
    <col min="13" max="13" width="16.81640625" style="1" customWidth="1"/>
    <col min="14" max="14" width="15.54296875" style="93" bestFit="1" customWidth="1"/>
    <col min="15" max="15" width="15.453125" style="93" customWidth="1"/>
    <col min="16" max="16" width="17.1796875" style="93" customWidth="1"/>
    <col min="17" max="17" width="13.26953125" style="93"/>
    <col min="18" max="18" width="16.1796875" style="1" customWidth="1"/>
    <col min="19" max="16384" width="13.26953125" style="1"/>
  </cols>
  <sheetData>
    <row r="1" spans="1:19" ht="56.5" customHeight="1" thickBot="1" x14ac:dyDescent="0.4">
      <c r="A1" s="87" t="s">
        <v>185</v>
      </c>
      <c r="B1" s="87"/>
      <c r="C1" s="87"/>
      <c r="D1" s="87"/>
      <c r="E1" s="87"/>
      <c r="F1" s="87"/>
      <c r="G1" s="87"/>
      <c r="H1" s="87"/>
      <c r="I1" s="87"/>
      <c r="J1" s="87"/>
      <c r="K1" s="87"/>
      <c r="L1" s="87"/>
      <c r="M1" s="87"/>
      <c r="N1" s="332"/>
      <c r="O1" s="332"/>
      <c r="R1" s="93"/>
      <c r="S1" s="93"/>
    </row>
    <row r="2" spans="1:19" ht="43.5" customHeight="1" thickTop="1" x14ac:dyDescent="0.35">
      <c r="A2" s="181"/>
      <c r="B2" s="380" t="s">
        <v>36</v>
      </c>
      <c r="C2" s="380"/>
      <c r="D2" s="380"/>
      <c r="E2" s="380"/>
      <c r="F2" s="380"/>
      <c r="G2" s="380"/>
      <c r="H2" s="380"/>
      <c r="I2" s="380"/>
      <c r="J2" s="380"/>
      <c r="K2" s="380"/>
      <c r="L2" s="380"/>
      <c r="M2" s="380"/>
      <c r="N2" s="146"/>
      <c r="O2" s="146"/>
      <c r="P2" s="146"/>
      <c r="Q2" s="146"/>
    </row>
    <row r="3" spans="1:19" ht="19.5" customHeight="1" x14ac:dyDescent="0.35">
      <c r="A3" s="378" t="s">
        <v>31</v>
      </c>
      <c r="B3" s="376" t="s">
        <v>131</v>
      </c>
      <c r="C3" s="377"/>
      <c r="D3" s="376" t="s">
        <v>195</v>
      </c>
      <c r="E3" s="377"/>
      <c r="F3" s="376" t="s">
        <v>204</v>
      </c>
      <c r="G3" s="377"/>
      <c r="H3" s="376" t="s">
        <v>210</v>
      </c>
      <c r="I3" s="377"/>
      <c r="J3" s="376" t="s">
        <v>214</v>
      </c>
      <c r="K3" s="377"/>
      <c r="L3" s="376" t="s">
        <v>217</v>
      </c>
      <c r="M3" s="377"/>
      <c r="N3" s="383"/>
      <c r="O3" s="384"/>
    </row>
    <row r="4" spans="1:19" ht="76.5" customHeight="1" thickBot="1" x14ac:dyDescent="0.4">
      <c r="A4" s="379"/>
      <c r="B4" s="59" t="s">
        <v>114</v>
      </c>
      <c r="C4" s="59" t="s">
        <v>96</v>
      </c>
      <c r="D4" s="59" t="s">
        <v>114</v>
      </c>
      <c r="E4" s="59" t="s">
        <v>96</v>
      </c>
      <c r="F4" s="59" t="s">
        <v>114</v>
      </c>
      <c r="G4" s="59" t="s">
        <v>96</v>
      </c>
      <c r="H4" s="59" t="s">
        <v>114</v>
      </c>
      <c r="I4" s="59" t="s">
        <v>96</v>
      </c>
      <c r="J4" s="59" t="s">
        <v>114</v>
      </c>
      <c r="K4" s="59" t="s">
        <v>96</v>
      </c>
      <c r="L4" s="59" t="s">
        <v>114</v>
      </c>
      <c r="M4" s="59" t="s">
        <v>96</v>
      </c>
      <c r="N4" s="164"/>
      <c r="O4" s="164"/>
    </row>
    <row r="5" spans="1:19" ht="21.65" customHeight="1" thickTop="1" x14ac:dyDescent="0.35">
      <c r="A5" s="112" t="s">
        <v>24</v>
      </c>
      <c r="B5" s="58">
        <v>2810067</v>
      </c>
      <c r="C5" s="58">
        <v>148</v>
      </c>
      <c r="D5" s="58">
        <v>2821404</v>
      </c>
      <c r="E5" s="58">
        <v>147</v>
      </c>
      <c r="F5" s="58">
        <v>2921573</v>
      </c>
      <c r="G5" s="58">
        <v>140</v>
      </c>
      <c r="H5" s="58">
        <v>2918936</v>
      </c>
      <c r="I5" s="58">
        <v>140</v>
      </c>
      <c r="J5" s="58">
        <v>2917052</v>
      </c>
      <c r="K5" s="58">
        <v>140</v>
      </c>
      <c r="L5" s="58">
        <v>2912985</v>
      </c>
      <c r="M5" s="58">
        <v>140</v>
      </c>
      <c r="N5" s="58"/>
      <c r="O5" s="58"/>
    </row>
    <row r="6" spans="1:19" ht="21.75" customHeight="1" x14ac:dyDescent="0.35">
      <c r="A6" s="112" t="s">
        <v>25</v>
      </c>
      <c r="B6" s="58">
        <v>2180814</v>
      </c>
      <c r="C6" s="58">
        <v>316</v>
      </c>
      <c r="D6" s="58">
        <v>2181772</v>
      </c>
      <c r="E6" s="58">
        <v>315</v>
      </c>
      <c r="F6" s="58">
        <v>2228685</v>
      </c>
      <c r="G6" s="58">
        <v>304</v>
      </c>
      <c r="H6" s="58">
        <v>2223658</v>
      </c>
      <c r="I6" s="58">
        <v>304</v>
      </c>
      <c r="J6" s="58">
        <v>2217003</v>
      </c>
      <c r="K6" s="58">
        <v>305</v>
      </c>
      <c r="L6" s="58">
        <v>2208596</v>
      </c>
      <c r="M6" s="58">
        <v>305</v>
      </c>
      <c r="N6" s="58"/>
      <c r="O6" s="58"/>
    </row>
    <row r="7" spans="1:19" ht="21.75" customHeight="1" x14ac:dyDescent="0.35">
      <c r="A7" s="112" t="s">
        <v>26</v>
      </c>
      <c r="B7" s="58">
        <v>415931</v>
      </c>
      <c r="C7" s="58">
        <v>615</v>
      </c>
      <c r="D7" s="58">
        <v>416336</v>
      </c>
      <c r="E7" s="58">
        <v>614</v>
      </c>
      <c r="F7" s="58">
        <v>426701</v>
      </c>
      <c r="G7" s="58">
        <v>601</v>
      </c>
      <c r="H7" s="58">
        <v>426467</v>
      </c>
      <c r="I7" s="58">
        <v>602</v>
      </c>
      <c r="J7" s="58">
        <v>425175</v>
      </c>
      <c r="K7" s="58">
        <v>603</v>
      </c>
      <c r="L7" s="58">
        <v>423333</v>
      </c>
      <c r="M7" s="58">
        <v>604</v>
      </c>
      <c r="N7" s="58"/>
      <c r="O7" s="58"/>
    </row>
    <row r="8" spans="1:19" ht="21.75" customHeight="1" x14ac:dyDescent="0.35">
      <c r="A8" s="112" t="s">
        <v>27</v>
      </c>
      <c r="B8" s="58">
        <v>62809</v>
      </c>
      <c r="C8" s="58">
        <v>1075</v>
      </c>
      <c r="D8" s="58">
        <v>63012</v>
      </c>
      <c r="E8" s="58">
        <v>1073</v>
      </c>
      <c r="F8" s="58">
        <v>65468</v>
      </c>
      <c r="G8" s="58">
        <v>1062</v>
      </c>
      <c r="H8" s="58">
        <v>65671</v>
      </c>
      <c r="I8" s="58">
        <v>1064</v>
      </c>
      <c r="J8" s="58">
        <v>65450</v>
      </c>
      <c r="K8" s="58">
        <v>1065</v>
      </c>
      <c r="L8" s="58">
        <v>65104</v>
      </c>
      <c r="M8" s="58">
        <v>1066</v>
      </c>
      <c r="N8" s="58"/>
      <c r="O8" s="58"/>
    </row>
    <row r="9" spans="1:19" ht="21.75" customHeight="1" x14ac:dyDescent="0.35">
      <c r="A9" s="112" t="s">
        <v>28</v>
      </c>
      <c r="B9" s="58">
        <v>10661</v>
      </c>
      <c r="C9" s="58">
        <v>1381</v>
      </c>
      <c r="D9" s="58">
        <v>10700</v>
      </c>
      <c r="E9" s="58">
        <v>1381</v>
      </c>
      <c r="F9" s="58">
        <v>11159</v>
      </c>
      <c r="G9" s="58">
        <v>1366</v>
      </c>
      <c r="H9" s="58">
        <v>11215</v>
      </c>
      <c r="I9" s="58">
        <v>1369</v>
      </c>
      <c r="J9" s="58">
        <v>11207</v>
      </c>
      <c r="K9" s="58">
        <v>1371</v>
      </c>
      <c r="L9" s="58">
        <v>11117</v>
      </c>
      <c r="M9" s="58">
        <v>1373</v>
      </c>
      <c r="N9" s="58"/>
      <c r="O9" s="58"/>
    </row>
    <row r="10" spans="1:19" ht="21.75" customHeight="1" x14ac:dyDescent="0.35">
      <c r="A10" s="112" t="s">
        <v>29</v>
      </c>
      <c r="B10" s="58">
        <v>3507</v>
      </c>
      <c r="C10" s="58">
        <v>1828</v>
      </c>
      <c r="D10" s="58">
        <v>3529</v>
      </c>
      <c r="E10" s="58">
        <v>1824</v>
      </c>
      <c r="F10" s="58">
        <v>3669</v>
      </c>
      <c r="G10" s="58">
        <v>1808</v>
      </c>
      <c r="H10" s="58">
        <v>3667</v>
      </c>
      <c r="I10" s="58">
        <v>1812</v>
      </c>
      <c r="J10" s="58">
        <v>3650</v>
      </c>
      <c r="K10" s="58">
        <v>1811</v>
      </c>
      <c r="L10" s="58">
        <v>3639</v>
      </c>
      <c r="M10" s="58">
        <v>1811</v>
      </c>
      <c r="N10" s="58"/>
      <c r="O10" s="58"/>
    </row>
    <row r="11" spans="1:19" ht="27" customHeight="1" thickBot="1" x14ac:dyDescent="0.4">
      <c r="A11" s="61" t="s">
        <v>54</v>
      </c>
      <c r="B11" s="113">
        <v>5483789</v>
      </c>
      <c r="C11" s="113">
        <v>264</v>
      </c>
      <c r="D11" s="113">
        <v>5496753</v>
      </c>
      <c r="E11" s="113">
        <v>263</v>
      </c>
      <c r="F11" s="113">
        <v>5657255</v>
      </c>
      <c r="G11" s="113">
        <v>253</v>
      </c>
      <c r="H11" s="113">
        <v>5649614</v>
      </c>
      <c r="I11" s="113">
        <v>254</v>
      </c>
      <c r="J11" s="113">
        <v>5639537</v>
      </c>
      <c r="K11" s="113">
        <v>254</v>
      </c>
      <c r="L11" s="113">
        <v>5624774</v>
      </c>
      <c r="M11" s="113">
        <v>254</v>
      </c>
      <c r="N11" s="79"/>
      <c r="O11" s="79"/>
    </row>
    <row r="12" spans="1:19" ht="27" customHeight="1" thickTop="1" x14ac:dyDescent="0.35">
      <c r="A12" s="236"/>
      <c r="B12" s="79"/>
      <c r="C12" s="79"/>
      <c r="D12" s="79"/>
      <c r="E12" s="79"/>
      <c r="F12" s="79"/>
      <c r="G12" s="79"/>
      <c r="H12" s="79"/>
      <c r="I12" s="79"/>
      <c r="J12" s="79"/>
      <c r="K12" s="79"/>
      <c r="L12" s="79"/>
      <c r="M12" s="79"/>
      <c r="N12" s="79"/>
      <c r="O12" s="79"/>
    </row>
    <row r="13" spans="1:19" ht="27" customHeight="1" x14ac:dyDescent="0.35">
      <c r="A13" s="181"/>
      <c r="B13" s="381" t="s">
        <v>36</v>
      </c>
      <c r="C13" s="381"/>
      <c r="D13" s="381"/>
      <c r="E13" s="381"/>
      <c r="F13" s="381"/>
      <c r="G13" s="381"/>
      <c r="H13" s="146"/>
      <c r="I13" s="146"/>
      <c r="J13" s="146"/>
      <c r="K13" s="146"/>
      <c r="L13" s="146"/>
      <c r="M13" s="146"/>
      <c r="N13" s="146"/>
      <c r="O13" s="146"/>
    </row>
    <row r="14" spans="1:19" ht="24.75" customHeight="1" x14ac:dyDescent="0.35">
      <c r="A14" s="378" t="s">
        <v>31</v>
      </c>
      <c r="B14" s="385" t="s">
        <v>221</v>
      </c>
      <c r="C14" s="386"/>
      <c r="D14" s="385" t="s">
        <v>224</v>
      </c>
      <c r="E14" s="386"/>
      <c r="F14" s="385" t="s">
        <v>238</v>
      </c>
      <c r="G14" s="386"/>
      <c r="H14" s="383"/>
      <c r="I14" s="384"/>
      <c r="J14" s="383"/>
      <c r="K14" s="384"/>
      <c r="L14" s="383"/>
      <c r="M14" s="384"/>
      <c r="N14" s="383"/>
      <c r="O14" s="384"/>
    </row>
    <row r="15" spans="1:19" ht="66" customHeight="1" thickBot="1" x14ac:dyDescent="0.4">
      <c r="A15" s="379"/>
      <c r="B15" s="59" t="s">
        <v>114</v>
      </c>
      <c r="C15" s="59" t="s">
        <v>96</v>
      </c>
      <c r="D15" s="59" t="s">
        <v>114</v>
      </c>
      <c r="E15" s="59" t="s">
        <v>96</v>
      </c>
      <c r="F15" s="59" t="s">
        <v>114</v>
      </c>
      <c r="G15" s="59" t="s">
        <v>96</v>
      </c>
      <c r="H15" s="164"/>
      <c r="I15" s="164"/>
      <c r="J15" s="164"/>
      <c r="K15" s="164"/>
      <c r="L15" s="164"/>
      <c r="M15" s="164"/>
      <c r="N15" s="164"/>
      <c r="O15" s="164"/>
    </row>
    <row r="16" spans="1:19" ht="21.65" customHeight="1" thickTop="1" x14ac:dyDescent="0.35">
      <c r="A16" s="112" t="s">
        <v>24</v>
      </c>
      <c r="B16" s="58">
        <v>2908101</v>
      </c>
      <c r="C16" s="58">
        <v>140</v>
      </c>
      <c r="D16" s="58">
        <v>2907098</v>
      </c>
      <c r="E16" s="58">
        <v>140</v>
      </c>
      <c r="F16" s="58">
        <v>2897279</v>
      </c>
      <c r="G16" s="58">
        <v>140</v>
      </c>
      <c r="H16" s="58"/>
      <c r="I16" s="58"/>
      <c r="J16" s="58"/>
      <c r="K16" s="58"/>
      <c r="L16" s="58"/>
      <c r="M16" s="58"/>
      <c r="N16" s="58"/>
      <c r="O16" s="58"/>
    </row>
    <row r="17" spans="1:15" ht="21.75" customHeight="1" x14ac:dyDescent="0.35">
      <c r="A17" s="112" t="s">
        <v>25</v>
      </c>
      <c r="B17" s="58">
        <v>2199409</v>
      </c>
      <c r="C17" s="58">
        <v>305</v>
      </c>
      <c r="D17" s="58">
        <v>2189106</v>
      </c>
      <c r="E17" s="58">
        <v>306</v>
      </c>
      <c r="F17" s="58">
        <v>2173996</v>
      </c>
      <c r="G17" s="58">
        <v>306</v>
      </c>
      <c r="H17" s="58"/>
      <c r="I17" s="58"/>
      <c r="J17" s="58"/>
      <c r="K17" s="58"/>
      <c r="L17" s="58"/>
      <c r="M17" s="58"/>
      <c r="N17" s="58"/>
      <c r="O17" s="58"/>
    </row>
    <row r="18" spans="1:15" ht="21.75" customHeight="1" x14ac:dyDescent="0.35">
      <c r="A18" s="112" t="s">
        <v>26</v>
      </c>
      <c r="B18" s="58">
        <v>421193</v>
      </c>
      <c r="C18" s="58">
        <v>604</v>
      </c>
      <c r="D18" s="58">
        <v>418458</v>
      </c>
      <c r="E18" s="58">
        <v>605</v>
      </c>
      <c r="F18" s="58">
        <v>414621</v>
      </c>
      <c r="G18" s="58">
        <v>606</v>
      </c>
      <c r="H18" s="58"/>
      <c r="I18" s="58"/>
      <c r="J18" s="58"/>
      <c r="K18" s="58"/>
      <c r="L18" s="58"/>
      <c r="M18" s="58"/>
      <c r="N18" s="58"/>
      <c r="O18" s="58"/>
    </row>
    <row r="19" spans="1:15" ht="21.75" customHeight="1" x14ac:dyDescent="0.35">
      <c r="A19" s="112" t="s">
        <v>27</v>
      </c>
      <c r="B19" s="58">
        <v>64773</v>
      </c>
      <c r="C19" s="58">
        <v>1067</v>
      </c>
      <c r="D19" s="58">
        <v>64268</v>
      </c>
      <c r="E19" s="58">
        <v>1068</v>
      </c>
      <c r="F19" s="58">
        <v>63712</v>
      </c>
      <c r="G19" s="58">
        <v>1068</v>
      </c>
      <c r="H19" s="58"/>
      <c r="I19" s="58"/>
      <c r="J19" s="58"/>
      <c r="K19" s="58"/>
      <c r="L19" s="58"/>
      <c r="M19" s="58"/>
      <c r="N19" s="58"/>
      <c r="O19" s="58"/>
    </row>
    <row r="20" spans="1:15" ht="21.75" customHeight="1" x14ac:dyDescent="0.35">
      <c r="A20" s="112" t="s">
        <v>28</v>
      </c>
      <c r="B20" s="58">
        <v>11092</v>
      </c>
      <c r="C20" s="58">
        <v>1373</v>
      </c>
      <c r="D20" s="58">
        <v>11054</v>
      </c>
      <c r="E20" s="58">
        <v>1376</v>
      </c>
      <c r="F20" s="58">
        <v>10936</v>
      </c>
      <c r="G20" s="58">
        <v>1375</v>
      </c>
      <c r="H20" s="58"/>
      <c r="I20" s="58"/>
      <c r="J20" s="58"/>
      <c r="K20" s="58"/>
      <c r="L20" s="58"/>
      <c r="M20" s="58"/>
      <c r="N20" s="58"/>
      <c r="O20" s="58"/>
    </row>
    <row r="21" spans="1:15" ht="21.75" customHeight="1" x14ac:dyDescent="0.35">
      <c r="A21" s="112" t="s">
        <v>29</v>
      </c>
      <c r="B21" s="58">
        <v>3610</v>
      </c>
      <c r="C21" s="58">
        <v>1813</v>
      </c>
      <c r="D21" s="58">
        <v>3582</v>
      </c>
      <c r="E21" s="58">
        <v>1816</v>
      </c>
      <c r="F21" s="58">
        <v>3543</v>
      </c>
      <c r="G21" s="58">
        <v>1818</v>
      </c>
      <c r="H21" s="58"/>
      <c r="I21" s="58"/>
      <c r="J21" s="58"/>
      <c r="K21" s="58"/>
      <c r="L21" s="58"/>
      <c r="M21" s="58"/>
      <c r="N21" s="58"/>
      <c r="O21" s="58"/>
    </row>
    <row r="22" spans="1:15" ht="27" customHeight="1" thickBot="1" x14ac:dyDescent="0.4">
      <c r="A22" s="61" t="s">
        <v>54</v>
      </c>
      <c r="B22" s="113">
        <v>5608178</v>
      </c>
      <c r="C22" s="113">
        <v>254</v>
      </c>
      <c r="D22" s="113">
        <v>5593566</v>
      </c>
      <c r="E22" s="113">
        <v>254</v>
      </c>
      <c r="F22" s="113">
        <v>5564087</v>
      </c>
      <c r="G22" s="113">
        <v>254</v>
      </c>
      <c r="H22" s="79"/>
      <c r="I22" s="79"/>
      <c r="J22" s="79"/>
      <c r="K22" s="79"/>
      <c r="L22" s="79"/>
      <c r="M22" s="79"/>
      <c r="N22" s="79"/>
      <c r="O22" s="79"/>
    </row>
    <row r="23" spans="1:15" ht="83.15" customHeight="1" thickTop="1" x14ac:dyDescent="0.35">
      <c r="A23" s="382" t="s">
        <v>202</v>
      </c>
      <c r="B23" s="382"/>
      <c r="C23" s="382"/>
      <c r="D23" s="375"/>
      <c r="E23" s="375"/>
      <c r="F23" s="375"/>
      <c r="G23" s="375"/>
      <c r="H23" s="375"/>
      <c r="I23" s="375"/>
      <c r="J23" s="375"/>
      <c r="K23" s="375"/>
      <c r="L23" s="375"/>
      <c r="M23" s="375"/>
      <c r="N23" s="149"/>
      <c r="O23" s="149"/>
    </row>
    <row r="24" spans="1:15" ht="30" customHeight="1" x14ac:dyDescent="0.3">
      <c r="A24" s="54" t="str">
        <f>+INDICE!B10</f>
        <v xml:space="preserve"> Lettura dati 24 ottobre 2023</v>
      </c>
      <c r="B24" s="4"/>
    </row>
    <row r="25" spans="1:15" x14ac:dyDescent="0.35">
      <c r="B25" s="4"/>
    </row>
    <row r="26" spans="1:15" x14ac:dyDescent="0.35">
      <c r="B26" s="4"/>
    </row>
    <row r="27" spans="1:15" x14ac:dyDescent="0.35">
      <c r="B27" s="4"/>
    </row>
    <row r="28" spans="1:15" x14ac:dyDescent="0.35">
      <c r="B28" s="4"/>
    </row>
    <row r="29" spans="1:15" x14ac:dyDescent="0.35">
      <c r="B29" s="4"/>
    </row>
    <row r="30" spans="1:15" x14ac:dyDescent="0.35">
      <c r="B30" s="4"/>
    </row>
    <row r="31" spans="1:15" x14ac:dyDescent="0.35">
      <c r="B31" s="4"/>
    </row>
    <row r="32" spans="1:15" x14ac:dyDescent="0.35">
      <c r="B32" s="4"/>
    </row>
    <row r="33" spans="2:2" x14ac:dyDescent="0.35">
      <c r="B33" s="4"/>
    </row>
    <row r="34" spans="2:2" x14ac:dyDescent="0.35">
      <c r="B34" s="4"/>
    </row>
    <row r="35" spans="2:2" x14ac:dyDescent="0.35">
      <c r="B35" s="4"/>
    </row>
    <row r="36" spans="2:2" x14ac:dyDescent="0.35">
      <c r="B36" s="4"/>
    </row>
    <row r="37" spans="2:2" x14ac:dyDescent="0.35">
      <c r="B37" s="4"/>
    </row>
    <row r="38" spans="2:2" x14ac:dyDescent="0.35">
      <c r="B38" s="4"/>
    </row>
    <row r="39" spans="2:2" x14ac:dyDescent="0.35">
      <c r="B39" s="4"/>
    </row>
    <row r="40" spans="2:2" x14ac:dyDescent="0.35">
      <c r="B40" s="4"/>
    </row>
  </sheetData>
  <mergeCells count="19">
    <mergeCell ref="N3:O3"/>
    <mergeCell ref="A14:A15"/>
    <mergeCell ref="B14:C14"/>
    <mergeCell ref="D14:E14"/>
    <mergeCell ref="F14:G14"/>
    <mergeCell ref="H14:I14"/>
    <mergeCell ref="J14:K14"/>
    <mergeCell ref="L14:M14"/>
    <mergeCell ref="N14:O14"/>
    <mergeCell ref="L3:M3"/>
    <mergeCell ref="F3:G3"/>
    <mergeCell ref="H3:I3"/>
    <mergeCell ref="B13:G13"/>
    <mergeCell ref="J3:K3"/>
    <mergeCell ref="A3:A4"/>
    <mergeCell ref="B3:C3"/>
    <mergeCell ref="D3:E3"/>
    <mergeCell ref="A23:M23"/>
    <mergeCell ref="B2:M2"/>
  </mergeCells>
  <phoneticPr fontId="10" type="noConversion"/>
  <pageMargins left="0.70866141732283472" right="0.70866141732283472" top="0.94488188976377963" bottom="0.74803149606299213" header="0.31496062992125984" footer="0.31496062992125984"/>
  <pageSetup paperSize="9" scale="57" orientation="landscape" r:id="rId1"/>
  <headerFooter>
    <oddHeader>&amp;COSSERVATORIO ASSEGNO UNICO UNIVERSALE</oddHeader>
    <oddFooter>&amp;CINPS - COORDINAMENTO GENERALE STATISTICO ATTUARIALE</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03963D-01EC-478E-ADE1-84DB4956E7F8}">
  <sheetPr>
    <pageSetUpPr fitToPage="1"/>
  </sheetPr>
  <dimension ref="A1:L31"/>
  <sheetViews>
    <sheetView showGridLines="0" topLeftCell="A16" zoomScale="60" zoomScaleNormal="60" workbookViewId="0">
      <selection activeCell="A27" sqref="A27:K27"/>
    </sheetView>
  </sheetViews>
  <sheetFormatPr defaultRowHeight="14.5" x14ac:dyDescent="0.35"/>
  <cols>
    <col min="1" max="1" width="24.81640625" customWidth="1"/>
    <col min="2" max="2" width="19.26953125" customWidth="1"/>
    <col min="3" max="3" width="15.81640625" customWidth="1"/>
    <col min="4" max="4" width="15.54296875" customWidth="1"/>
    <col min="5" max="5" width="20.1796875" customWidth="1"/>
    <col min="6" max="6" width="15.81640625" bestFit="1" customWidth="1"/>
    <col min="7" max="7" width="15.54296875" customWidth="1"/>
    <col min="8" max="8" width="20.7265625" customWidth="1"/>
    <col min="9" max="9" width="15.1796875" customWidth="1"/>
    <col min="10" max="10" width="16.1796875" customWidth="1"/>
    <col min="11" max="13" width="25.81640625" bestFit="1" customWidth="1"/>
    <col min="14" max="14" width="32.453125" bestFit="1" customWidth="1"/>
    <col min="15" max="15" width="32.54296875" bestFit="1" customWidth="1"/>
    <col min="16" max="16" width="31.26953125" bestFit="1" customWidth="1"/>
    <col min="17" max="17" width="31.453125" bestFit="1" customWidth="1"/>
  </cols>
  <sheetData>
    <row r="1" spans="1:12" ht="66" customHeight="1" thickBot="1" x14ac:dyDescent="0.4">
      <c r="A1" s="75" t="s">
        <v>186</v>
      </c>
      <c r="B1" s="32"/>
      <c r="C1" s="32"/>
      <c r="D1" s="32"/>
      <c r="E1" s="32"/>
      <c r="F1" s="32"/>
      <c r="G1" s="32"/>
      <c r="H1" s="32"/>
      <c r="I1" s="32"/>
      <c r="J1" s="32"/>
    </row>
    <row r="2" spans="1:12" s="102" customFormat="1" ht="40.5" customHeight="1" thickTop="1" x14ac:dyDescent="0.35">
      <c r="A2" s="76"/>
      <c r="B2" s="387" t="s">
        <v>81</v>
      </c>
      <c r="C2" s="387"/>
      <c r="D2" s="387"/>
      <c r="E2" s="388" t="s">
        <v>82</v>
      </c>
      <c r="F2" s="387"/>
      <c r="G2" s="389"/>
      <c r="H2" s="388" t="s">
        <v>78</v>
      </c>
      <c r="I2" s="387"/>
      <c r="J2" s="387"/>
      <c r="K2" s="101"/>
    </row>
    <row r="3" spans="1:12" s="104" customFormat="1" ht="85.5" customHeight="1" thickBot="1" x14ac:dyDescent="0.4">
      <c r="A3" s="182" t="s">
        <v>83</v>
      </c>
      <c r="B3" s="183" t="s">
        <v>115</v>
      </c>
      <c r="C3" s="183" t="s">
        <v>96</v>
      </c>
      <c r="D3" s="183" t="s">
        <v>56</v>
      </c>
      <c r="E3" s="184" t="s">
        <v>115</v>
      </c>
      <c r="F3" s="183" t="s">
        <v>96</v>
      </c>
      <c r="G3" s="185" t="s">
        <v>56</v>
      </c>
      <c r="H3" s="183" t="s">
        <v>115</v>
      </c>
      <c r="I3" s="183" t="s">
        <v>96</v>
      </c>
      <c r="J3" s="183" t="s">
        <v>56</v>
      </c>
      <c r="K3" s="103"/>
    </row>
    <row r="4" spans="1:12" s="104" customFormat="1" ht="31.5" customHeight="1" thickTop="1" x14ac:dyDescent="0.35">
      <c r="A4" s="244"/>
      <c r="B4" s="391" t="s">
        <v>170</v>
      </c>
      <c r="C4" s="391"/>
      <c r="D4" s="391"/>
      <c r="E4" s="391"/>
      <c r="F4" s="391"/>
      <c r="G4" s="391"/>
      <c r="H4" s="391"/>
      <c r="I4" s="391"/>
      <c r="J4" s="391"/>
      <c r="K4" s="103"/>
    </row>
    <row r="5" spans="1:12" s="78" customFormat="1" ht="32.15" customHeight="1" x14ac:dyDescent="0.35">
      <c r="A5" s="90" t="s">
        <v>172</v>
      </c>
      <c r="B5" s="186">
        <v>4956918</v>
      </c>
      <c r="C5" s="186">
        <v>227</v>
      </c>
      <c r="D5" s="187">
        <v>1.6</v>
      </c>
      <c r="E5" s="188">
        <v>299940</v>
      </c>
      <c r="F5" s="189">
        <v>342</v>
      </c>
      <c r="G5" s="190">
        <v>1.69</v>
      </c>
      <c r="H5" s="186">
        <v>5256858</v>
      </c>
      <c r="I5" s="186">
        <v>234</v>
      </c>
      <c r="J5" s="187">
        <v>1.6</v>
      </c>
      <c r="K5" s="77"/>
      <c r="L5" s="77"/>
    </row>
    <row r="6" spans="1:12" s="78" customFormat="1" ht="25.5" customHeight="1" x14ac:dyDescent="0.35">
      <c r="A6" s="90" t="s">
        <v>173</v>
      </c>
      <c r="B6" s="186">
        <v>4959433</v>
      </c>
      <c r="C6" s="186">
        <v>227</v>
      </c>
      <c r="D6" s="187">
        <v>1.6</v>
      </c>
      <c r="E6" s="188">
        <v>300661</v>
      </c>
      <c r="F6" s="189">
        <v>343</v>
      </c>
      <c r="G6" s="190">
        <v>1.69</v>
      </c>
      <c r="H6" s="186">
        <v>5260094</v>
      </c>
      <c r="I6" s="186">
        <v>234</v>
      </c>
      <c r="J6" s="187">
        <v>1.6</v>
      </c>
      <c r="K6" s="77"/>
      <c r="L6" s="77"/>
    </row>
    <row r="7" spans="1:12" s="78" customFormat="1" ht="25.5" customHeight="1" x14ac:dyDescent="0.35">
      <c r="A7" s="90" t="s">
        <v>174</v>
      </c>
      <c r="B7" s="186">
        <v>5000003</v>
      </c>
      <c r="C7" s="186">
        <v>228</v>
      </c>
      <c r="D7" s="187">
        <v>1.6</v>
      </c>
      <c r="E7" s="188">
        <v>306985</v>
      </c>
      <c r="F7" s="189">
        <v>346</v>
      </c>
      <c r="G7" s="190">
        <v>1.69</v>
      </c>
      <c r="H7" s="186">
        <v>5306988</v>
      </c>
      <c r="I7" s="186">
        <v>235</v>
      </c>
      <c r="J7" s="187">
        <v>1.61</v>
      </c>
      <c r="K7" s="77"/>
      <c r="L7" s="77"/>
    </row>
    <row r="8" spans="1:12" s="78" customFormat="1" ht="25.5" customHeight="1" x14ac:dyDescent="0.35">
      <c r="A8" s="90" t="s">
        <v>175</v>
      </c>
      <c r="B8" s="186">
        <v>4998664</v>
      </c>
      <c r="C8" s="186">
        <v>228</v>
      </c>
      <c r="D8" s="187">
        <v>1.6</v>
      </c>
      <c r="E8" s="188">
        <v>307504</v>
      </c>
      <c r="F8" s="189">
        <v>347</v>
      </c>
      <c r="G8" s="190">
        <v>1.69</v>
      </c>
      <c r="H8" s="186">
        <v>5306168</v>
      </c>
      <c r="I8" s="186">
        <v>235</v>
      </c>
      <c r="J8" s="187">
        <v>1.6</v>
      </c>
      <c r="K8" s="77"/>
      <c r="L8" s="77"/>
    </row>
    <row r="9" spans="1:12" s="78" customFormat="1" ht="25.5" customHeight="1" x14ac:dyDescent="0.35">
      <c r="A9" s="90" t="s">
        <v>176</v>
      </c>
      <c r="B9" s="186">
        <v>4975729</v>
      </c>
      <c r="C9" s="186">
        <v>229</v>
      </c>
      <c r="D9" s="187">
        <v>1.6</v>
      </c>
      <c r="E9" s="188">
        <v>304697</v>
      </c>
      <c r="F9" s="189">
        <v>346</v>
      </c>
      <c r="G9" s="190">
        <v>1.69</v>
      </c>
      <c r="H9" s="186">
        <v>5280426</v>
      </c>
      <c r="I9" s="186">
        <v>235</v>
      </c>
      <c r="J9" s="187">
        <v>1.6</v>
      </c>
      <c r="K9" s="77"/>
      <c r="L9" s="77"/>
    </row>
    <row r="10" spans="1:12" s="78" customFormat="1" ht="25.5" customHeight="1" x14ac:dyDescent="0.35">
      <c r="A10" s="90" t="s">
        <v>177</v>
      </c>
      <c r="B10" s="186">
        <v>5027878</v>
      </c>
      <c r="C10" s="186">
        <v>228</v>
      </c>
      <c r="D10" s="187">
        <v>1.6</v>
      </c>
      <c r="E10" s="188">
        <v>308695</v>
      </c>
      <c r="F10" s="189">
        <v>345</v>
      </c>
      <c r="G10" s="190">
        <v>1.69</v>
      </c>
      <c r="H10" s="186">
        <v>5336573</v>
      </c>
      <c r="I10" s="186">
        <v>235</v>
      </c>
      <c r="J10" s="187">
        <v>1.6</v>
      </c>
      <c r="K10" s="77"/>
      <c r="L10" s="77"/>
    </row>
    <row r="11" spans="1:12" s="78" customFormat="1" ht="25.5" customHeight="1" x14ac:dyDescent="0.35">
      <c r="A11" s="90" t="s">
        <v>178</v>
      </c>
      <c r="B11" s="186">
        <v>5049790</v>
      </c>
      <c r="C11" s="186">
        <v>229</v>
      </c>
      <c r="D11" s="187">
        <v>1.59</v>
      </c>
      <c r="E11" s="188">
        <v>310840</v>
      </c>
      <c r="F11" s="189">
        <v>346</v>
      </c>
      <c r="G11" s="190">
        <v>1.69</v>
      </c>
      <c r="H11" s="186">
        <v>5360630</v>
      </c>
      <c r="I11" s="186">
        <v>235</v>
      </c>
      <c r="J11" s="187">
        <v>1.6</v>
      </c>
      <c r="K11" s="77"/>
      <c r="L11" s="77"/>
    </row>
    <row r="12" spans="1:12" s="78" customFormat="1" ht="25.5" customHeight="1" x14ac:dyDescent="0.35">
      <c r="A12" s="90" t="s">
        <v>179</v>
      </c>
      <c r="B12" s="186">
        <v>5082952</v>
      </c>
      <c r="C12" s="186">
        <v>228</v>
      </c>
      <c r="D12" s="187">
        <v>1.59</v>
      </c>
      <c r="E12" s="188">
        <v>314192</v>
      </c>
      <c r="F12" s="189">
        <v>345</v>
      </c>
      <c r="G12" s="190">
        <v>1.68</v>
      </c>
      <c r="H12" s="186">
        <v>5397144</v>
      </c>
      <c r="I12" s="186">
        <v>235</v>
      </c>
      <c r="J12" s="187">
        <v>1.6</v>
      </c>
      <c r="K12" s="77"/>
      <c r="L12" s="77"/>
    </row>
    <row r="13" spans="1:12" s="78" customFormat="1" ht="25.5" customHeight="1" x14ac:dyDescent="0.35">
      <c r="A13" s="90" t="s">
        <v>180</v>
      </c>
      <c r="B13" s="186">
        <v>5114961</v>
      </c>
      <c r="C13" s="186">
        <v>228</v>
      </c>
      <c r="D13" s="187">
        <v>1.59</v>
      </c>
      <c r="E13" s="188">
        <v>317639</v>
      </c>
      <c r="F13" s="189">
        <v>344</v>
      </c>
      <c r="G13" s="190">
        <v>1.68</v>
      </c>
      <c r="H13" s="186">
        <v>5432600</v>
      </c>
      <c r="I13" s="186">
        <v>235</v>
      </c>
      <c r="J13" s="187">
        <v>1.6</v>
      </c>
      <c r="K13" s="77"/>
      <c r="L13" s="77"/>
    </row>
    <row r="14" spans="1:12" s="78" customFormat="1" ht="25.5" customHeight="1" x14ac:dyDescent="0.35">
      <c r="A14" s="245" t="s">
        <v>181</v>
      </c>
      <c r="B14" s="195">
        <v>5145089</v>
      </c>
      <c r="C14" s="195">
        <v>228</v>
      </c>
      <c r="D14" s="196">
        <v>1.59</v>
      </c>
      <c r="E14" s="195">
        <v>319987</v>
      </c>
      <c r="F14" s="195">
        <v>344</v>
      </c>
      <c r="G14" s="196">
        <v>1.68</v>
      </c>
      <c r="H14" s="195">
        <v>5465076</v>
      </c>
      <c r="I14" s="195">
        <v>235</v>
      </c>
      <c r="J14" s="197">
        <v>1.6</v>
      </c>
      <c r="K14" s="77"/>
      <c r="L14" s="77"/>
    </row>
    <row r="15" spans="1:12" s="78" customFormat="1" ht="32.15" customHeight="1" x14ac:dyDescent="0.35">
      <c r="A15" s="198" t="s">
        <v>62</v>
      </c>
      <c r="B15" s="199">
        <v>5031142</v>
      </c>
      <c r="C15" s="191"/>
      <c r="D15" s="193"/>
      <c r="E15" s="199">
        <v>309114</v>
      </c>
      <c r="F15" s="191"/>
      <c r="G15" s="193"/>
      <c r="H15" s="199">
        <v>5340256</v>
      </c>
      <c r="I15" s="191"/>
      <c r="J15" s="192"/>
      <c r="K15" s="77"/>
      <c r="L15" s="77"/>
    </row>
    <row r="16" spans="1:12" s="78" customFormat="1" ht="25.5" customHeight="1" thickBot="1" x14ac:dyDescent="0.4">
      <c r="A16" s="200" t="s">
        <v>40</v>
      </c>
      <c r="B16" s="201"/>
      <c r="C16" s="201">
        <v>228</v>
      </c>
      <c r="D16" s="202">
        <v>1.6</v>
      </c>
      <c r="E16" s="201"/>
      <c r="F16" s="201">
        <v>345</v>
      </c>
      <c r="G16" s="202">
        <v>1.69</v>
      </c>
      <c r="H16" s="201"/>
      <c r="I16" s="201">
        <v>235</v>
      </c>
      <c r="J16" s="203">
        <v>1.6</v>
      </c>
      <c r="K16" s="77"/>
      <c r="L16" s="77"/>
    </row>
    <row r="17" spans="1:12" s="104" customFormat="1" ht="45.65" customHeight="1" thickTop="1" x14ac:dyDescent="0.35">
      <c r="A17" s="239"/>
      <c r="B17" s="391" t="s">
        <v>171</v>
      </c>
      <c r="C17" s="391"/>
      <c r="D17" s="391"/>
      <c r="E17" s="391"/>
      <c r="F17" s="391"/>
      <c r="G17" s="391"/>
      <c r="H17" s="391"/>
      <c r="I17" s="391"/>
      <c r="J17" s="391"/>
      <c r="K17" s="103"/>
    </row>
    <row r="18" spans="1:12" s="104" customFormat="1" ht="45.65" customHeight="1" x14ac:dyDescent="0.35">
      <c r="A18" s="272" t="s">
        <v>196</v>
      </c>
      <c r="B18" s="273">
        <v>5173578</v>
      </c>
      <c r="C18" s="273">
        <v>258</v>
      </c>
      <c r="D18" s="303">
        <v>1.59</v>
      </c>
      <c r="E18" s="273">
        <v>310211</v>
      </c>
      <c r="F18" s="273">
        <v>374</v>
      </c>
      <c r="G18" s="303">
        <v>1.67</v>
      </c>
      <c r="H18" s="273">
        <v>5483789</v>
      </c>
      <c r="I18" s="273">
        <v>264</v>
      </c>
      <c r="J18" s="274">
        <v>1.6</v>
      </c>
      <c r="K18" s="103"/>
    </row>
    <row r="19" spans="1:12" s="104" customFormat="1" ht="24" customHeight="1" x14ac:dyDescent="0.35">
      <c r="A19" s="272" t="s">
        <v>184</v>
      </c>
      <c r="B19" s="273">
        <v>5183393</v>
      </c>
      <c r="C19" s="273">
        <v>256</v>
      </c>
      <c r="D19" s="304">
        <v>1.59</v>
      </c>
      <c r="E19" s="273">
        <v>313360</v>
      </c>
      <c r="F19" s="273">
        <v>374</v>
      </c>
      <c r="G19" s="304">
        <v>1.67</v>
      </c>
      <c r="H19" s="273">
        <v>5496753</v>
      </c>
      <c r="I19" s="273">
        <v>263</v>
      </c>
      <c r="J19" s="274">
        <v>1.59</v>
      </c>
      <c r="K19" s="103"/>
    </row>
    <row r="20" spans="1:12" s="104" customFormat="1" ht="24" customHeight="1" x14ac:dyDescent="0.35">
      <c r="A20" s="272" t="s">
        <v>172</v>
      </c>
      <c r="B20" s="273">
        <v>5319832</v>
      </c>
      <c r="C20" s="273">
        <v>246</v>
      </c>
      <c r="D20" s="304">
        <v>1.59</v>
      </c>
      <c r="E20" s="273">
        <v>337423</v>
      </c>
      <c r="F20" s="273">
        <v>363</v>
      </c>
      <c r="G20" s="304">
        <v>1.66</v>
      </c>
      <c r="H20" s="273">
        <v>5657255</v>
      </c>
      <c r="I20" s="273">
        <v>253</v>
      </c>
      <c r="J20" s="274">
        <v>1.59</v>
      </c>
      <c r="K20" s="103"/>
    </row>
    <row r="21" spans="1:12" s="104" customFormat="1" ht="24" customHeight="1" x14ac:dyDescent="0.35">
      <c r="A21" s="272" t="s">
        <v>173</v>
      </c>
      <c r="B21" s="273">
        <v>5306898</v>
      </c>
      <c r="C21" s="273">
        <v>246</v>
      </c>
      <c r="D21" s="304">
        <v>1.59</v>
      </c>
      <c r="E21" s="273">
        <v>342716</v>
      </c>
      <c r="F21" s="273">
        <v>374</v>
      </c>
      <c r="G21" s="304">
        <v>1.68</v>
      </c>
      <c r="H21" s="273">
        <v>5649614</v>
      </c>
      <c r="I21" s="273">
        <v>254</v>
      </c>
      <c r="J21" s="274">
        <v>1.59</v>
      </c>
      <c r="K21" s="103"/>
    </row>
    <row r="22" spans="1:12" s="104" customFormat="1" ht="24" customHeight="1" x14ac:dyDescent="0.35">
      <c r="A22" s="272" t="s">
        <v>174</v>
      </c>
      <c r="B22" s="273">
        <v>5297139</v>
      </c>
      <c r="C22" s="273">
        <v>246</v>
      </c>
      <c r="D22" s="304">
        <v>1.58</v>
      </c>
      <c r="E22" s="273">
        <v>342398</v>
      </c>
      <c r="F22" s="273">
        <v>375</v>
      </c>
      <c r="G22" s="304">
        <v>1.68</v>
      </c>
      <c r="H22" s="273">
        <v>5639537</v>
      </c>
      <c r="I22" s="273">
        <v>254</v>
      </c>
      <c r="J22" s="274">
        <v>1.59</v>
      </c>
      <c r="K22" s="103"/>
    </row>
    <row r="23" spans="1:12" s="104" customFormat="1" ht="24" customHeight="1" x14ac:dyDescent="0.35">
      <c r="A23" s="272" t="s">
        <v>175</v>
      </c>
      <c r="B23" s="273">
        <v>5281993</v>
      </c>
      <c r="C23" s="273">
        <v>246</v>
      </c>
      <c r="D23" s="304">
        <v>1.58</v>
      </c>
      <c r="E23" s="273">
        <v>342781</v>
      </c>
      <c r="F23" s="273">
        <v>375</v>
      </c>
      <c r="G23" s="304">
        <v>1.68</v>
      </c>
      <c r="H23" s="273">
        <v>5624774</v>
      </c>
      <c r="I23" s="273">
        <v>254</v>
      </c>
      <c r="J23" s="274">
        <v>1.59</v>
      </c>
      <c r="K23" s="103"/>
    </row>
    <row r="24" spans="1:12" s="104" customFormat="1" ht="24" customHeight="1" x14ac:dyDescent="0.35">
      <c r="A24" s="272" t="s">
        <v>176</v>
      </c>
      <c r="B24" s="273">
        <v>5265703</v>
      </c>
      <c r="C24" s="273">
        <v>246</v>
      </c>
      <c r="D24" s="304">
        <v>1.58</v>
      </c>
      <c r="E24" s="273">
        <v>342475</v>
      </c>
      <c r="F24" s="273">
        <v>375</v>
      </c>
      <c r="G24" s="304">
        <v>1.68</v>
      </c>
      <c r="H24" s="273">
        <v>5608178</v>
      </c>
      <c r="I24" s="273">
        <v>254</v>
      </c>
      <c r="J24" s="274">
        <v>1.59</v>
      </c>
      <c r="K24" s="103"/>
    </row>
    <row r="25" spans="1:12" s="104" customFormat="1" ht="24" customHeight="1" x14ac:dyDescent="0.35">
      <c r="A25" s="272" t="s">
        <v>177</v>
      </c>
      <c r="B25" s="273">
        <v>5249287</v>
      </c>
      <c r="C25" s="273">
        <v>246</v>
      </c>
      <c r="D25" s="304">
        <v>1.58</v>
      </c>
      <c r="E25" s="273">
        <v>344279</v>
      </c>
      <c r="F25" s="273">
        <v>375</v>
      </c>
      <c r="G25" s="304">
        <v>1.68</v>
      </c>
      <c r="H25" s="273">
        <v>5593566</v>
      </c>
      <c r="I25" s="273">
        <v>254</v>
      </c>
      <c r="J25" s="274">
        <v>1.59</v>
      </c>
      <c r="K25" s="103"/>
    </row>
    <row r="26" spans="1:12" s="78" customFormat="1" ht="26.5" customHeight="1" x14ac:dyDescent="0.35">
      <c r="A26" s="243" t="s">
        <v>178</v>
      </c>
      <c r="B26" s="240">
        <v>5220340</v>
      </c>
      <c r="C26" s="240">
        <v>246</v>
      </c>
      <c r="D26" s="241">
        <v>1.58</v>
      </c>
      <c r="E26" s="240">
        <v>343747</v>
      </c>
      <c r="F26" s="240">
        <v>375</v>
      </c>
      <c r="G26" s="241">
        <v>1.67</v>
      </c>
      <c r="H26" s="240">
        <v>5564087</v>
      </c>
      <c r="I26" s="240">
        <v>254</v>
      </c>
      <c r="J26" s="242">
        <v>1.59</v>
      </c>
      <c r="K26" s="77"/>
      <c r="L26" s="153"/>
    </row>
    <row r="27" spans="1:12" ht="37" customHeight="1" x14ac:dyDescent="0.35">
      <c r="A27" s="204" t="s">
        <v>62</v>
      </c>
      <c r="B27" s="199">
        <v>5255351</v>
      </c>
      <c r="C27" s="80"/>
      <c r="D27" s="194"/>
      <c r="E27" s="199">
        <v>335488</v>
      </c>
      <c r="F27" s="80"/>
      <c r="G27" s="194"/>
      <c r="H27" s="199">
        <v>5590839</v>
      </c>
      <c r="I27" s="80"/>
      <c r="J27" s="81"/>
      <c r="K27" s="10"/>
      <c r="L27" s="10"/>
    </row>
    <row r="28" spans="1:12" ht="25.5" customHeight="1" thickBot="1" x14ac:dyDescent="0.4">
      <c r="A28" s="204" t="s">
        <v>40</v>
      </c>
      <c r="B28" s="199"/>
      <c r="C28" s="199">
        <v>248</v>
      </c>
      <c r="D28" s="202">
        <v>1.58</v>
      </c>
      <c r="E28" s="199"/>
      <c r="F28" s="199">
        <v>373</v>
      </c>
      <c r="G28" s="202">
        <v>1.67</v>
      </c>
      <c r="H28" s="201"/>
      <c r="I28" s="199">
        <v>256</v>
      </c>
      <c r="J28" s="203">
        <v>1.59</v>
      </c>
      <c r="K28" s="10"/>
      <c r="L28" s="10"/>
    </row>
    <row r="29" spans="1:12" ht="85" customHeight="1" thickTop="1" x14ac:dyDescent="0.35">
      <c r="A29" s="390" t="s">
        <v>203</v>
      </c>
      <c r="B29" s="390"/>
      <c r="C29" s="390"/>
      <c r="D29" s="390"/>
      <c r="E29" s="390"/>
      <c r="F29" s="390"/>
      <c r="G29" s="390"/>
      <c r="H29" s="390"/>
      <c r="I29" s="390"/>
      <c r="J29" s="390"/>
      <c r="K29" s="10"/>
      <c r="L29" s="10"/>
    </row>
    <row r="30" spans="1:12" ht="12" customHeight="1" x14ac:dyDescent="0.35">
      <c r="A30" s="140"/>
      <c r="B30" s="140"/>
      <c r="C30" s="140"/>
      <c r="D30" s="140"/>
      <c r="E30" s="140"/>
      <c r="F30" s="140"/>
      <c r="G30" s="140"/>
      <c r="H30" s="140"/>
      <c r="I30" s="140"/>
      <c r="J30" s="140"/>
      <c r="K30" s="10"/>
      <c r="L30" s="10"/>
    </row>
    <row r="31" spans="1:12" x14ac:dyDescent="0.35">
      <c r="A31" s="62" t="str">
        <f>+INDICE!B10</f>
        <v xml:space="preserve"> Lettura dati 24 ottobre 2023</v>
      </c>
    </row>
  </sheetData>
  <mergeCells count="6">
    <mergeCell ref="B2:D2"/>
    <mergeCell ref="E2:G2"/>
    <mergeCell ref="H2:J2"/>
    <mergeCell ref="A29:J29"/>
    <mergeCell ref="B4:J4"/>
    <mergeCell ref="B17:J17"/>
  </mergeCells>
  <phoneticPr fontId="10" type="noConversion"/>
  <pageMargins left="0.70866141732283472" right="0.70866141732283472" top="0.94488188976377963" bottom="0.74803149606299213" header="0.31496062992125984" footer="0.31496062992125984"/>
  <pageSetup paperSize="9" scale="48" orientation="portrait" r:id="rId1"/>
  <headerFooter>
    <oddHeader>&amp;COSSERVATORIO ASSEGNO UNICO UNIVERSALE</oddHeader>
    <oddFooter>&amp;CINPS - COORDINAMENTO GENERALE STATISTICO ATTUARIALE</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D9E86A312D236D4CA0EB330A8FD1B033" ma:contentTypeVersion="0" ma:contentTypeDescription="Creare un nuovo documento." ma:contentTypeScope="" ma:versionID="4e17e8b0cb5d695d4813986cd18d8ef1">
  <xsd:schema xmlns:xsd="http://www.w3.org/2001/XMLSchema" xmlns:xs="http://www.w3.org/2001/XMLSchema" xmlns:p="http://schemas.microsoft.com/office/2006/metadata/properties" xmlns:ns1="http://schemas.microsoft.com/sharepoint/v3" targetNamespace="http://schemas.microsoft.com/office/2006/metadata/properties" ma:root="true" ma:fieldsID="c6f1ddf26d4eb271b3bb29f04aebe2a5"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Data inizio pianificazione" ma:internalName="PublishingStartDate">
      <xsd:simpleType>
        <xsd:restriction base="dms:Unknown"/>
      </xsd:simpleType>
    </xsd:element>
    <xsd:element name="PublishingExpirationDate" ma:index="9" nillable="true" ma:displayName="Data fine pianificazion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B73AC6B0-E556-4887-BF48-0DC83579BD0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FF6599A-505C-494E-915E-F12FB9D6F2D8}">
  <ds:schemaRefs>
    <ds:schemaRef ds:uri="http://schemas.microsoft.com/sharepoint/v3/contenttype/forms"/>
  </ds:schemaRefs>
</ds:datastoreItem>
</file>

<file path=customXml/itemProps3.xml><?xml version="1.0" encoding="utf-8"?>
<ds:datastoreItem xmlns:ds="http://schemas.openxmlformats.org/officeDocument/2006/customXml" ds:itemID="{95163CB5-B65E-45E3-8B74-5BD6B00985F8}">
  <ds:schemaRefs>
    <ds:schemaRef ds:uri="http://schemas.microsoft.com/office/2006/metadata/properties"/>
    <ds:schemaRef ds:uri="http://schemas.microsoft.com/office/infopath/2007/PartnerControls"/>
    <ds:schemaRef ds:uri="http://schemas.microsoft.com/sharepoint/v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29</vt:i4>
      </vt:variant>
      <vt:variant>
        <vt:lpstr>Intervalli denominati</vt:lpstr>
      </vt:variant>
      <vt:variant>
        <vt:i4>28</vt:i4>
      </vt:variant>
    </vt:vector>
  </HeadingPairs>
  <TitlesOfParts>
    <vt:vector size="57" baseType="lpstr">
      <vt:lpstr>COPERTINA</vt:lpstr>
      <vt:lpstr>INDICE</vt:lpstr>
      <vt:lpstr>SEZIONE I</vt:lpstr>
      <vt:lpstr>Tavola 1.1</vt:lpstr>
      <vt:lpstr>Tavola 1.2</vt:lpstr>
      <vt:lpstr>Tavola 1.3</vt:lpstr>
      <vt:lpstr>Tavola 1.4_1</vt:lpstr>
      <vt:lpstr>Tavola 1.4_2</vt:lpstr>
      <vt:lpstr>Tavola 1.5</vt:lpstr>
      <vt:lpstr>Tavola 1.6_1</vt:lpstr>
      <vt:lpstr>Tavola 1.6_2</vt:lpstr>
      <vt:lpstr>Tavola 1.7_1</vt:lpstr>
      <vt:lpstr>Tavola 1.7_2</vt:lpstr>
      <vt:lpstr>Tavola 1.8_1</vt:lpstr>
      <vt:lpstr>Tavola 1.8_2</vt:lpstr>
      <vt:lpstr>Tavola 1.9_1</vt:lpstr>
      <vt:lpstr>Tavola 1.9_2</vt:lpstr>
      <vt:lpstr>Tavola 1.10_1</vt:lpstr>
      <vt:lpstr>Tavola 1.10_2</vt:lpstr>
      <vt:lpstr>Tavola 1.11</vt:lpstr>
      <vt:lpstr>SEZIONE II</vt:lpstr>
      <vt:lpstr>Tavola 2.1</vt:lpstr>
      <vt:lpstr>Tavola 2.2_1 </vt:lpstr>
      <vt:lpstr>Tavola 2.2_2</vt:lpstr>
      <vt:lpstr>Tavola 2.3</vt:lpstr>
      <vt:lpstr>SEZIONE III</vt:lpstr>
      <vt:lpstr>Tavola 3.1</vt:lpstr>
      <vt:lpstr>Tavola 3.2</vt:lpstr>
      <vt:lpstr>Nota metodologica</vt:lpstr>
      <vt:lpstr>'Tavola 1.3'!_Hlk107209231</vt:lpstr>
      <vt:lpstr>'Tavola 2.1'!_Hlk107209231</vt:lpstr>
      <vt:lpstr>'Tavola 3.1'!_Hlk107209231</vt:lpstr>
      <vt:lpstr>COPERTINA!Area_stampa</vt:lpstr>
      <vt:lpstr>INDICE!Area_stampa</vt:lpstr>
      <vt:lpstr>'Tavola 1.1'!Area_stampa</vt:lpstr>
      <vt:lpstr>'Tavola 1.10_1'!Area_stampa</vt:lpstr>
      <vt:lpstr>'Tavola 1.10_2'!Area_stampa</vt:lpstr>
      <vt:lpstr>'Tavola 1.11'!Area_stampa</vt:lpstr>
      <vt:lpstr>'Tavola 1.2'!Area_stampa</vt:lpstr>
      <vt:lpstr>'Tavola 1.3'!Area_stampa</vt:lpstr>
      <vt:lpstr>'Tavola 1.4_1'!Area_stampa</vt:lpstr>
      <vt:lpstr>'Tavola 1.4_2'!Area_stampa</vt:lpstr>
      <vt:lpstr>'Tavola 1.5'!Area_stampa</vt:lpstr>
      <vt:lpstr>'Tavola 1.6_1'!Area_stampa</vt:lpstr>
      <vt:lpstr>'Tavola 1.6_2'!Area_stampa</vt:lpstr>
      <vt:lpstr>'Tavola 1.7_1'!Area_stampa</vt:lpstr>
      <vt:lpstr>'Tavola 1.7_2'!Area_stampa</vt:lpstr>
      <vt:lpstr>'Tavola 1.8_1'!Area_stampa</vt:lpstr>
      <vt:lpstr>'Tavola 1.8_2'!Area_stampa</vt:lpstr>
      <vt:lpstr>'Tavola 1.9_1'!Area_stampa</vt:lpstr>
      <vt:lpstr>'Tavola 1.9_2'!Area_stampa</vt:lpstr>
      <vt:lpstr>'Tavola 2.1'!Area_stampa</vt:lpstr>
      <vt:lpstr>'Tavola 2.2_1 '!Area_stampa</vt:lpstr>
      <vt:lpstr>'Tavola 2.2_2'!Area_stampa</vt:lpstr>
      <vt:lpstr>'Tavola 2.3'!Area_stampa</vt:lpstr>
      <vt:lpstr>'Tavola 3.1'!Area_stampa</vt:lpstr>
      <vt:lpstr>'Tavola 3.2'!Area_stampa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Di Tommaso Elisabetta</dc:creator>
  <cp:lastModifiedBy>Proietti Francesca</cp:lastModifiedBy>
  <cp:lastPrinted>2023-10-05T13:47:31Z</cp:lastPrinted>
  <dcterms:created xsi:type="dcterms:W3CDTF">2021-02-08T13:18:49Z</dcterms:created>
  <dcterms:modified xsi:type="dcterms:W3CDTF">2023-11-07T12:23:51Z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0x010100D9E86A312D236D4CA0EB330A8FD1B033</vt:lpwstr>
  </property>
</Properties>
</file>