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Questa_cartella_di_lavoro" defaultThemeVersion="166925"/>
  <mc:AlternateContent xmlns:mc="http://schemas.openxmlformats.org/markup-compatibility/2006">
    <mc:Choice Requires="x15">
      <x15ac:absPath xmlns:x15ac="http://schemas.microsoft.com/office/spreadsheetml/2010/11/ac" url="\\filesrvp\root\GruppidiLavoro07\AssUnico\Osservatorio_2023_09\"/>
    </mc:Choice>
  </mc:AlternateContent>
  <xr:revisionPtr revIDLastSave="0" documentId="13_ncr:1_{7483706D-FA08-4EA1-9B3E-E8F2037C8E46}" xr6:coauthVersionLast="47" xr6:coauthVersionMax="47" xr10:uidLastSave="{00000000-0000-0000-0000-000000000000}"/>
  <bookViews>
    <workbookView xWindow="-110" yWindow="-110" windowWidth="19420" windowHeight="10560" firstSheet="23" xr2:uid="{00000000-000D-0000-FFFF-FFFF00000000}"/>
  </bookViews>
  <sheets>
    <sheet name="COPERTINA" sheetId="62" r:id="rId1"/>
    <sheet name="INDICE" sheetId="68" r:id="rId2"/>
    <sheet name="SEZIONE I" sheetId="73" r:id="rId3"/>
    <sheet name="Tavola 1.1" sheetId="63" r:id="rId4"/>
    <sheet name="Tavola 1.2" sheetId="65" r:id="rId5"/>
    <sheet name="Tavola 1.3" sheetId="66" r:id="rId6"/>
    <sheet name="Tavola 1.4_1" sheetId="64" r:id="rId7"/>
    <sheet name="Tavola 1.4_2" sheetId="91" r:id="rId8"/>
    <sheet name="Tavola 1.5" sheetId="58" r:id="rId9"/>
    <sheet name="Tavola 1.6_1" sheetId="4" r:id="rId10"/>
    <sheet name="Tavola 1.6_2" sheetId="92" r:id="rId11"/>
    <sheet name="Tavola 1.7_1" sheetId="52" r:id="rId12"/>
    <sheet name="Tavola 1.7_2" sheetId="93" r:id="rId13"/>
    <sheet name="Tavola 1.8_1" sheetId="53" r:id="rId14"/>
    <sheet name="Tavola 1.8_2" sheetId="94" r:id="rId15"/>
    <sheet name="Tavola 1.9_1" sheetId="54" r:id="rId16"/>
    <sheet name="Tavola 1.9_2" sheetId="96" r:id="rId17"/>
    <sheet name="Tavola 1.10_1" sheetId="97" r:id="rId18"/>
    <sheet name="Tavola 1.10_2" sheetId="60" r:id="rId19"/>
    <sheet name="Tavola 1.11" sheetId="69" r:id="rId20"/>
    <sheet name="SEZIONE II" sheetId="80" r:id="rId21"/>
    <sheet name="Tavola 2.1" sheetId="88" r:id="rId22"/>
    <sheet name="Tavola 2.2_1 " sheetId="89" r:id="rId23"/>
    <sheet name="Tavola 2.2_2" sheetId="98" r:id="rId24"/>
    <sheet name="Tavola 2.3" sheetId="90" r:id="rId25"/>
    <sheet name="SEZIONE III" sheetId="100" r:id="rId26"/>
    <sheet name="Tavola 3.1" sheetId="101" r:id="rId27"/>
    <sheet name="Tavola 3.2" sheetId="99" r:id="rId28"/>
    <sheet name="Nota metodologica" sheetId="84" r:id="rId29"/>
  </sheets>
  <externalReferences>
    <externalReference r:id="rId30"/>
  </externalReferences>
  <definedNames>
    <definedName name="_Hlk107209231" localSheetId="5">'Tavola 1.3'!$A$1</definedName>
    <definedName name="_Hlk107209231" localSheetId="21">'Tavola 2.1'!$A$1</definedName>
    <definedName name="_Hlk107209231" localSheetId="26">'Tavola 3.1'!$A$1</definedName>
    <definedName name="A" localSheetId="17">#REF!</definedName>
    <definedName name="A" localSheetId="18">#REF!</definedName>
    <definedName name="A" localSheetId="19">#REF!</definedName>
    <definedName name="A" localSheetId="4">#REF!</definedName>
    <definedName name="A" localSheetId="5">#REF!</definedName>
    <definedName name="A" localSheetId="6">#REF!</definedName>
    <definedName name="A" localSheetId="7">#REF!</definedName>
    <definedName name="A" localSheetId="9">#REF!</definedName>
    <definedName name="A" localSheetId="10">#REF!</definedName>
    <definedName name="A" localSheetId="11">#REF!</definedName>
    <definedName name="A" localSheetId="12">#REF!</definedName>
    <definedName name="A" localSheetId="13">#REF!</definedName>
    <definedName name="A" localSheetId="14">#REF!</definedName>
    <definedName name="A" localSheetId="15">#REF!</definedName>
    <definedName name="A" localSheetId="16">#REF!</definedName>
    <definedName name="A" localSheetId="21">#REF!</definedName>
    <definedName name="A" localSheetId="26">#REF!</definedName>
    <definedName name="A">#REF!</definedName>
    <definedName name="aa" localSheetId="17">#REF!</definedName>
    <definedName name="aa" localSheetId="18">#REF!</definedName>
    <definedName name="aa" localSheetId="19">#REF!</definedName>
    <definedName name="aa" localSheetId="4">#REF!</definedName>
    <definedName name="aa" localSheetId="5">#REF!</definedName>
    <definedName name="aa" localSheetId="6">#REF!</definedName>
    <definedName name="aa" localSheetId="7">#REF!</definedName>
    <definedName name="aa" localSheetId="9">#REF!</definedName>
    <definedName name="aa" localSheetId="10">#REF!</definedName>
    <definedName name="aa" localSheetId="11">#REF!</definedName>
    <definedName name="aa" localSheetId="12">#REF!</definedName>
    <definedName name="aa" localSheetId="13">#REF!</definedName>
    <definedName name="aa" localSheetId="14">#REF!</definedName>
    <definedName name="aa" localSheetId="15">#REF!</definedName>
    <definedName name="aa" localSheetId="16">#REF!</definedName>
    <definedName name="aa" localSheetId="21">#REF!</definedName>
    <definedName name="aa" localSheetId="26">#REF!</definedName>
    <definedName name="aa">#REF!</definedName>
    <definedName name="ACCOLTE_REG" localSheetId="17">#REF!</definedName>
    <definedName name="ACCOLTE_REG" localSheetId="18">#REF!</definedName>
    <definedName name="ACCOLTE_REG" localSheetId="19">#REF!</definedName>
    <definedName name="ACCOLTE_REG" localSheetId="6">#REF!</definedName>
    <definedName name="ACCOLTE_REG" localSheetId="7">#REF!</definedName>
    <definedName name="ACCOLTE_REG" localSheetId="9">#REF!</definedName>
    <definedName name="ACCOLTE_REG" localSheetId="10">#REF!</definedName>
    <definedName name="ACCOLTE_REG" localSheetId="11">#REF!</definedName>
    <definedName name="ACCOLTE_REG" localSheetId="12">#REF!</definedName>
    <definedName name="ACCOLTE_REG" localSheetId="13">#REF!</definedName>
    <definedName name="ACCOLTE_REG" localSheetId="14">#REF!</definedName>
    <definedName name="ACCOLTE_REG" localSheetId="21">#REF!</definedName>
    <definedName name="ACCOLTE_REG">#REF!</definedName>
    <definedName name="_xlnm.Print_Area" localSheetId="0">COPERTINA!$A$1:$K$28</definedName>
    <definedName name="_xlnm.Print_Area" localSheetId="1">INDICE!$A$1:$M$38</definedName>
    <definedName name="_xlnm.Print_Area" localSheetId="3">'Tavola 1.1'!$A$1:$G$28</definedName>
    <definedName name="_xlnm.Print_Area" localSheetId="17">'Tavola 1.10_1'!$A$1:$P$35</definedName>
    <definedName name="_xlnm.Print_Area" localSheetId="18">'Tavola 1.10_2'!$A$1:$S$36</definedName>
    <definedName name="_xlnm.Print_Area" localSheetId="19">'Tavola 1.11'!$A$1:$K$27</definedName>
    <definedName name="_xlnm.Print_Area" localSheetId="4">'Tavola 1.2'!$A$1:$I$33</definedName>
    <definedName name="_xlnm.Print_Area" localSheetId="5">'Tavola 1.3'!$A$1:$F$32</definedName>
    <definedName name="_xlnm.Print_Area" localSheetId="6">'Tavola 1.4_1'!$A$1:$K$26</definedName>
    <definedName name="_xlnm.Print_Area" localSheetId="7">'Tavola 1.4_2'!$A$1:$M$24</definedName>
    <definedName name="_xlnm.Print_Area" localSheetId="8">'Tavola 1.5'!$A$1:$J$31</definedName>
    <definedName name="_xlnm.Print_Area" localSheetId="9">'Tavola 1.6_1'!$A$1:$V$30</definedName>
    <definedName name="_xlnm.Print_Area" localSheetId="10">'Tavola 1.6_2'!$A$1:$U$30</definedName>
    <definedName name="_xlnm.Print_Area" localSheetId="11">'Tavola 1.7_1'!$A$1:$U$18</definedName>
    <definedName name="_xlnm.Print_Area" localSheetId="12">'Tavola 1.7_2'!$A$1:$U$18</definedName>
    <definedName name="_xlnm.Print_Area" localSheetId="13">'Tavola 1.8_1'!$A$1:$U$18</definedName>
    <definedName name="_xlnm.Print_Area" localSheetId="14">'Tavola 1.8_2'!$A$1:$S$18</definedName>
    <definedName name="_xlnm.Print_Area" localSheetId="15">'Tavola 1.9_1'!$A$1:$S$69</definedName>
    <definedName name="_xlnm.Print_Area" localSheetId="16">'Tavola 1.9_2'!$A$1:$S$84</definedName>
    <definedName name="_xlnm.Print_Area" localSheetId="21">'Tavola 2.1'!$A$1:$F$30</definedName>
    <definedName name="_xlnm.Print_Area" localSheetId="22">'Tavola 2.2_1 '!$A$1:$U$31</definedName>
    <definedName name="_xlnm.Print_Area" localSheetId="23">'Tavola 2.2_2'!$A$1:$R$31</definedName>
    <definedName name="_xlnm.Print_Area" localSheetId="24">'Tavola 2.3'!$A$1:$K$28</definedName>
    <definedName name="_xlnm.Print_Area" localSheetId="26">'Tavola 3.1'!$A$1:$D$28</definedName>
    <definedName name="_xlnm.Print_Area" localSheetId="27">'Tavola 3.2'!$A$1:$G$30</definedName>
    <definedName name="Ateneo_area" localSheetId="17">#REF!</definedName>
    <definedName name="Ateneo_area" localSheetId="18">#REF!</definedName>
    <definedName name="Ateneo_area" localSheetId="19">#REF!</definedName>
    <definedName name="Ateneo_area" localSheetId="4">#REF!</definedName>
    <definedName name="Ateneo_area" localSheetId="5">#REF!</definedName>
    <definedName name="Ateneo_area" localSheetId="6">#REF!</definedName>
    <definedName name="Ateneo_area" localSheetId="7">#REF!</definedName>
    <definedName name="Ateneo_area" localSheetId="9">#REF!</definedName>
    <definedName name="Ateneo_area" localSheetId="10">#REF!</definedName>
    <definedName name="Ateneo_area" localSheetId="11">#REF!</definedName>
    <definedName name="Ateneo_area" localSheetId="12">#REF!</definedName>
    <definedName name="Ateneo_area" localSheetId="13">#REF!</definedName>
    <definedName name="Ateneo_area" localSheetId="14">#REF!</definedName>
    <definedName name="Ateneo_area" localSheetId="15">#REF!</definedName>
    <definedName name="Ateneo_area" localSheetId="16">#REF!</definedName>
    <definedName name="Ateneo_area" localSheetId="21">#REF!</definedName>
    <definedName name="Ateneo_area" localSheetId="26">#REF!</definedName>
    <definedName name="Ateneo_area">#REF!</definedName>
    <definedName name="b" localSheetId="17">'[1]Stato civile'!#REF!</definedName>
    <definedName name="b" localSheetId="18">'[1]Stato civile'!#REF!</definedName>
    <definedName name="b" localSheetId="19">'[1]Stato civile'!#REF!</definedName>
    <definedName name="b" localSheetId="4">'[1]Stato civile'!#REF!</definedName>
    <definedName name="b" localSheetId="5">'[1]Stato civile'!#REF!</definedName>
    <definedName name="b" localSheetId="6">'[1]Stato civile'!#REF!</definedName>
    <definedName name="b" localSheetId="7">'[1]Stato civile'!#REF!</definedName>
    <definedName name="b" localSheetId="9">'[1]Stato civile'!#REF!</definedName>
    <definedName name="b" localSheetId="10">'[1]Stato civile'!#REF!</definedName>
    <definedName name="b" localSheetId="11">'[1]Stato civile'!#REF!</definedName>
    <definedName name="b" localSheetId="12">'[1]Stato civile'!#REF!</definedName>
    <definedName name="b" localSheetId="13">'[1]Stato civile'!#REF!</definedName>
    <definedName name="b" localSheetId="14">'[1]Stato civile'!#REF!</definedName>
    <definedName name="b" localSheetId="15">'[1]Stato civile'!#REF!</definedName>
    <definedName name="b" localSheetId="16">'[1]Stato civile'!#REF!</definedName>
    <definedName name="b" localSheetId="21">'[1]Stato civile'!#REF!</definedName>
    <definedName name="b" localSheetId="26">'[1]Stato civile'!#REF!</definedName>
    <definedName name="b">'[1]Stato civile'!#REF!</definedName>
    <definedName name="CLASETA_FPS" localSheetId="17">#REF!</definedName>
    <definedName name="CLASETA_FPS" localSheetId="18">#REF!</definedName>
    <definedName name="CLASETA_FPS" localSheetId="19">#REF!</definedName>
    <definedName name="CLASETA_FPS" localSheetId="4">#REF!</definedName>
    <definedName name="CLASETA_FPS" localSheetId="5">#REF!</definedName>
    <definedName name="CLASETA_FPS" localSheetId="6">#REF!</definedName>
    <definedName name="CLASETA_FPS" localSheetId="7">#REF!</definedName>
    <definedName name="CLASETA_FPS" localSheetId="9">#REF!</definedName>
    <definedName name="CLASETA_FPS" localSheetId="10">#REF!</definedName>
    <definedName name="CLASETA_FPS" localSheetId="11">#REF!</definedName>
    <definedName name="CLASETA_FPS" localSheetId="12">#REF!</definedName>
    <definedName name="CLASETA_FPS" localSheetId="13">#REF!</definedName>
    <definedName name="CLASETA_FPS" localSheetId="14">#REF!</definedName>
    <definedName name="CLASETA_FPS" localSheetId="15">#REF!</definedName>
    <definedName name="CLASETA_FPS" localSheetId="16">#REF!</definedName>
    <definedName name="CLASETA_FPS" localSheetId="21">#REF!</definedName>
    <definedName name="CLASETA_FPS" localSheetId="26">#REF!</definedName>
    <definedName name="CLASETA_FPS">#REF!</definedName>
    <definedName name="CORSI_DI_LAUREA__N._COMPLESSIVO_DI_ANNUALITA__SUPERATE_FINO_ALL_ANNO_ACCADEMICO_1995_96" localSheetId="17">#REF!</definedName>
    <definedName name="CORSI_DI_LAUREA__N._COMPLESSIVO_DI_ANNUALITA__SUPERATE_FINO_ALL_ANNO_ACCADEMICO_1995_96" localSheetId="18">#REF!</definedName>
    <definedName name="CORSI_DI_LAUREA__N._COMPLESSIVO_DI_ANNUALITA__SUPERATE_FINO_ALL_ANNO_ACCADEMICO_1995_96" localSheetId="19">#REF!</definedName>
    <definedName name="CORSI_DI_LAUREA__N._COMPLESSIVO_DI_ANNUALITA__SUPERATE_FINO_ALL_ANNO_ACCADEMICO_1995_96" localSheetId="4">#REF!</definedName>
    <definedName name="CORSI_DI_LAUREA__N._COMPLESSIVO_DI_ANNUALITA__SUPERATE_FINO_ALL_ANNO_ACCADEMICO_1995_96" localSheetId="5">#REF!</definedName>
    <definedName name="CORSI_DI_LAUREA__N._COMPLESSIVO_DI_ANNUALITA__SUPERATE_FINO_ALL_ANNO_ACCADEMICO_1995_96" localSheetId="6">#REF!</definedName>
    <definedName name="CORSI_DI_LAUREA__N._COMPLESSIVO_DI_ANNUALITA__SUPERATE_FINO_ALL_ANNO_ACCADEMICO_1995_96" localSheetId="7">#REF!</definedName>
    <definedName name="CORSI_DI_LAUREA__N._COMPLESSIVO_DI_ANNUALITA__SUPERATE_FINO_ALL_ANNO_ACCADEMICO_1995_96" localSheetId="9">#REF!</definedName>
    <definedName name="CORSI_DI_LAUREA__N._COMPLESSIVO_DI_ANNUALITA__SUPERATE_FINO_ALL_ANNO_ACCADEMICO_1995_96" localSheetId="10">#REF!</definedName>
    <definedName name="CORSI_DI_LAUREA__N._COMPLESSIVO_DI_ANNUALITA__SUPERATE_FINO_ALL_ANNO_ACCADEMICO_1995_96" localSheetId="11">#REF!</definedName>
    <definedName name="CORSI_DI_LAUREA__N._COMPLESSIVO_DI_ANNUALITA__SUPERATE_FINO_ALL_ANNO_ACCADEMICO_1995_96" localSheetId="12">#REF!</definedName>
    <definedName name="CORSI_DI_LAUREA__N._COMPLESSIVO_DI_ANNUALITA__SUPERATE_FINO_ALL_ANNO_ACCADEMICO_1995_96" localSheetId="13">#REF!</definedName>
    <definedName name="CORSI_DI_LAUREA__N._COMPLESSIVO_DI_ANNUALITA__SUPERATE_FINO_ALL_ANNO_ACCADEMICO_1995_96" localSheetId="14">#REF!</definedName>
    <definedName name="CORSI_DI_LAUREA__N._COMPLESSIVO_DI_ANNUALITA__SUPERATE_FINO_ALL_ANNO_ACCADEMICO_1995_96" localSheetId="15">#REF!</definedName>
    <definedName name="CORSI_DI_LAUREA__N._COMPLESSIVO_DI_ANNUALITA__SUPERATE_FINO_ALL_ANNO_ACCADEMICO_1995_96" localSheetId="16">#REF!</definedName>
    <definedName name="CORSI_DI_LAUREA__N._COMPLESSIVO_DI_ANNUALITA__SUPERATE_FINO_ALL_ANNO_ACCADEMICO_1995_96" localSheetId="21">#REF!</definedName>
    <definedName name="CORSI_DI_LAUREA__N._COMPLESSIVO_DI_ANNUALITA__SUPERATE_FINO_ALL_ANNO_ACCADEMICO_1995_96" localSheetId="26">#REF!</definedName>
    <definedName name="CORSI_DI_LAUREA__N._COMPLESSIVO_DI_ANNUALITA__SUPERATE_FINO_ALL_ANNO_ACCADEMICO_1995_96">#REF!</definedName>
    <definedName name="D_ACCOLTE" localSheetId="17">#REF!</definedName>
    <definedName name="D_ACCOLTE" localSheetId="18">#REF!</definedName>
    <definedName name="D_ACCOLTE" localSheetId="19">#REF!</definedName>
    <definedName name="D_ACCOLTE" localSheetId="6">#REF!</definedName>
    <definedName name="D_ACCOLTE" localSheetId="7">#REF!</definedName>
    <definedName name="D_ACCOLTE" localSheetId="9">#REF!</definedName>
    <definedName name="D_ACCOLTE" localSheetId="10">#REF!</definedName>
    <definedName name="D_ACCOLTE" localSheetId="11">#REF!</definedName>
    <definedName name="D_ACCOLTE" localSheetId="12">#REF!</definedName>
    <definedName name="D_ACCOLTE" localSheetId="13">#REF!</definedName>
    <definedName name="D_ACCOLTE" localSheetId="14">#REF!</definedName>
    <definedName name="D_ACCOLTE" localSheetId="21">#REF!</definedName>
    <definedName name="D_ACCOLTE">#REF!</definedName>
    <definedName name="D_PERVENUTE" localSheetId="17">#REF!</definedName>
    <definedName name="D_PERVENUTE" localSheetId="18">#REF!</definedName>
    <definedName name="D_PERVENUTE" localSheetId="19">#REF!</definedName>
    <definedName name="D_PERVENUTE" localSheetId="6">#REF!</definedName>
    <definedName name="D_PERVENUTE" localSheetId="7">#REF!</definedName>
    <definedName name="D_PERVENUTE" localSheetId="9">#REF!</definedName>
    <definedName name="D_PERVENUTE" localSheetId="10">#REF!</definedName>
    <definedName name="D_PERVENUTE" localSheetId="11">#REF!</definedName>
    <definedName name="D_PERVENUTE" localSheetId="12">#REF!</definedName>
    <definedName name="D_PERVENUTE" localSheetId="13">#REF!</definedName>
    <definedName name="D_PERVENUTE" localSheetId="14">#REF!</definedName>
    <definedName name="D_PERVENUTE" localSheetId="21">#REF!</definedName>
    <definedName name="D_PERVENUTE">#REF!</definedName>
    <definedName name="d_PERVENUTE_" localSheetId="17">#REF!</definedName>
    <definedName name="d_PERVENUTE_" localSheetId="18">#REF!</definedName>
    <definedName name="d_PERVENUTE_" localSheetId="19">#REF!</definedName>
    <definedName name="d_PERVENUTE_" localSheetId="6">#REF!</definedName>
    <definedName name="d_PERVENUTE_" localSheetId="7">#REF!</definedName>
    <definedName name="d_PERVENUTE_" localSheetId="9">#REF!</definedName>
    <definedName name="d_PERVENUTE_" localSheetId="10">#REF!</definedName>
    <definedName name="d_PERVENUTE_" localSheetId="11">#REF!</definedName>
    <definedName name="d_PERVENUTE_" localSheetId="12">#REF!</definedName>
    <definedName name="d_PERVENUTE_" localSheetId="13">#REF!</definedName>
    <definedName name="d_PERVENUTE_" localSheetId="14">#REF!</definedName>
    <definedName name="d_PERVENUTE_" localSheetId="21">#REF!</definedName>
    <definedName name="d_PERVENUTE_">#REF!</definedName>
    <definedName name="DOMANDE" localSheetId="17">#REF!</definedName>
    <definedName name="DOMANDE" localSheetId="18">#REF!</definedName>
    <definedName name="DOMANDE" localSheetId="19">#REF!</definedName>
    <definedName name="DOMANDE" localSheetId="4">#REF!</definedName>
    <definedName name="DOMANDE" localSheetId="6">#REF!</definedName>
    <definedName name="DOMANDE" localSheetId="7">#REF!</definedName>
    <definedName name="DOMANDE" localSheetId="9">#REF!</definedName>
    <definedName name="DOMANDE" localSheetId="10">#REF!</definedName>
    <definedName name="DOMANDE" localSheetId="11">#REF!</definedName>
    <definedName name="DOMANDE" localSheetId="12">#REF!</definedName>
    <definedName name="DOMANDE" localSheetId="13">#REF!</definedName>
    <definedName name="DOMANDE" localSheetId="14">#REF!</definedName>
    <definedName name="DOMANDE" localSheetId="21">#REF!</definedName>
    <definedName name="DOMANDE">#REF!</definedName>
    <definedName name="DOMANDE_PER_DATA" localSheetId="17">#REF!</definedName>
    <definedName name="DOMANDE_PER_DATA" localSheetId="18">#REF!</definedName>
    <definedName name="DOMANDE_PER_DATA" localSheetId="19">#REF!</definedName>
    <definedName name="DOMANDE_PER_DATA" localSheetId="6">#REF!</definedName>
    <definedName name="DOMANDE_PER_DATA" localSheetId="7">#REF!</definedName>
    <definedName name="DOMANDE_PER_DATA" localSheetId="9">#REF!</definedName>
    <definedName name="DOMANDE_PER_DATA" localSheetId="10">#REF!</definedName>
    <definedName name="DOMANDE_PER_DATA" localSheetId="11">#REF!</definedName>
    <definedName name="DOMANDE_PER_DATA" localSheetId="12">#REF!</definedName>
    <definedName name="DOMANDE_PER_DATA" localSheetId="13">#REF!</definedName>
    <definedName name="DOMANDE_PER_DATA" localSheetId="14">#REF!</definedName>
    <definedName name="DOMANDE_PER_DATA" localSheetId="21">#REF!</definedName>
    <definedName name="DOMANDE_PER_DATA">#REF!</definedName>
    <definedName name="DOMANDE_PER_DATA_" localSheetId="17">#REF!</definedName>
    <definedName name="DOMANDE_PER_DATA_" localSheetId="18">#REF!</definedName>
    <definedName name="DOMANDE_PER_DATA_" localSheetId="19">#REF!</definedName>
    <definedName name="DOMANDE_PER_DATA_" localSheetId="6">#REF!</definedName>
    <definedName name="DOMANDE_PER_DATA_" localSheetId="7">#REF!</definedName>
    <definedName name="DOMANDE_PER_DATA_" localSheetId="9">#REF!</definedName>
    <definedName name="DOMANDE_PER_DATA_" localSheetId="10">#REF!</definedName>
    <definedName name="DOMANDE_PER_DATA_" localSheetId="11">#REF!</definedName>
    <definedName name="DOMANDE_PER_DATA_" localSheetId="12">#REF!</definedName>
    <definedName name="DOMANDE_PER_DATA_" localSheetId="13">#REF!</definedName>
    <definedName name="DOMANDE_PER_DATA_" localSheetId="14">#REF!</definedName>
    <definedName name="DOMANDE_PER_DATA_" localSheetId="21">#REF!</definedName>
    <definedName name="DOMANDE_PER_DATA_">#REF!</definedName>
    <definedName name="NEW" localSheetId="17">#REF!</definedName>
    <definedName name="NEW" localSheetId="18">#REF!</definedName>
    <definedName name="NEW" localSheetId="19">#REF!</definedName>
    <definedName name="NEW" localSheetId="4">#REF!</definedName>
    <definedName name="NEW" localSheetId="6">#REF!</definedName>
    <definedName name="NEW" localSheetId="7">#REF!</definedName>
    <definedName name="NEW" localSheetId="9">#REF!</definedName>
    <definedName name="NEW" localSheetId="10">#REF!</definedName>
    <definedName name="NEW" localSheetId="11">#REF!</definedName>
    <definedName name="NEW" localSheetId="12">#REF!</definedName>
    <definedName name="NEW" localSheetId="13">#REF!</definedName>
    <definedName name="NEW" localSheetId="14">#REF!</definedName>
    <definedName name="NEW" localSheetId="15">#REF!</definedName>
    <definedName name="NEW" localSheetId="16">#REF!</definedName>
    <definedName name="NEW" localSheetId="21">#REF!</definedName>
    <definedName name="NEW">#REF!</definedName>
    <definedName name="PAG_MESE" localSheetId="17">#REF!</definedName>
    <definedName name="PAG_MESE" localSheetId="18">#REF!</definedName>
    <definedName name="PAG_MESE" localSheetId="19">#REF!</definedName>
    <definedName name="PAG_MESE" localSheetId="6">#REF!</definedName>
    <definedName name="PAG_MESE" localSheetId="7">#REF!</definedName>
    <definedName name="PAG_MESE" localSheetId="9">#REF!</definedName>
    <definedName name="PAG_MESE" localSheetId="10">#REF!</definedName>
    <definedName name="PAG_MESE" localSheetId="11">#REF!</definedName>
    <definedName name="PAG_MESE" localSheetId="12">#REF!</definedName>
    <definedName name="PAG_MESE" localSheetId="13">#REF!</definedName>
    <definedName name="PAG_MESE" localSheetId="14">#REF!</definedName>
    <definedName name="PAG_MESE" localSheetId="21">#REF!</definedName>
    <definedName name="PAG_MESE">#REF!</definedName>
    <definedName name="PIPPO" localSheetId="17">#REF!</definedName>
    <definedName name="PIPPO" localSheetId="18">#REF!</definedName>
    <definedName name="PIPPO" localSheetId="19">#REF!</definedName>
    <definedName name="PIPPO" localSheetId="4">#REF!</definedName>
    <definedName name="PIPPO" localSheetId="6">#REF!</definedName>
    <definedName name="PIPPO" localSheetId="7">#REF!</definedName>
    <definedName name="PIPPO" localSheetId="9">#REF!</definedName>
    <definedName name="PIPPO" localSheetId="10">#REF!</definedName>
    <definedName name="PIPPO" localSheetId="11">#REF!</definedName>
    <definedName name="PIPPO" localSheetId="12">#REF!</definedName>
    <definedName name="PIPPO" localSheetId="13">#REF!</definedName>
    <definedName name="PIPPO" localSheetId="14">#REF!</definedName>
    <definedName name="PIPPO" localSheetId="15">#REF!</definedName>
    <definedName name="PIPPO" localSheetId="16">#REF!</definedName>
    <definedName name="PIPPO" localSheetId="21">#REF!</definedName>
    <definedName name="PIPPO">#REF!</definedName>
    <definedName name="RDC_REI" localSheetId="17">#REF!</definedName>
    <definedName name="RDC_REI" localSheetId="18">#REF!</definedName>
    <definedName name="RDC_REI" localSheetId="19">#REF!</definedName>
    <definedName name="RDC_REI" localSheetId="6">#REF!</definedName>
    <definedName name="RDC_REI" localSheetId="7">#REF!</definedName>
    <definedName name="RDC_REI" localSheetId="9">#REF!</definedName>
    <definedName name="RDC_REI" localSheetId="10">#REF!</definedName>
    <definedName name="RDC_REI" localSheetId="11">#REF!</definedName>
    <definedName name="RDC_REI" localSheetId="12">#REF!</definedName>
    <definedName name="RDC_REI" localSheetId="13">#REF!</definedName>
    <definedName name="RDC_REI" localSheetId="14">#REF!</definedName>
    <definedName name="RDC_REI" localSheetId="21">#REF!</definedName>
    <definedName name="RDC_REI">#REF!</definedName>
    <definedName name="SCHEDE" localSheetId="6">#REF!</definedName>
    <definedName name="SCHEDE" localSheetId="7">#REF!</definedName>
    <definedName name="SCHEDE" localSheetId="21">#REF!</definedName>
    <definedName name="SCHEDE">#REF!</definedName>
    <definedName name="SEXISTAT1" localSheetId="17">[1]Sesso!#REF!</definedName>
    <definedName name="SEXISTAT1" localSheetId="18">[1]Sesso!#REF!</definedName>
    <definedName name="SEXISTAT1" localSheetId="19">[1]Sesso!#REF!</definedName>
    <definedName name="SEXISTAT1" localSheetId="4">[1]Sesso!#REF!</definedName>
    <definedName name="SEXISTAT1" localSheetId="5">[1]Sesso!#REF!</definedName>
    <definedName name="SEXISTAT1" localSheetId="6">[1]Sesso!#REF!</definedName>
    <definedName name="SEXISTAT1" localSheetId="7">[1]Sesso!#REF!</definedName>
    <definedName name="SEXISTAT1" localSheetId="9">[1]Sesso!#REF!</definedName>
    <definedName name="SEXISTAT1" localSheetId="10">[1]Sesso!#REF!</definedName>
    <definedName name="SEXISTAT1" localSheetId="11">[1]Sesso!#REF!</definedName>
    <definedName name="SEXISTAT1" localSheetId="12">[1]Sesso!#REF!</definedName>
    <definedName name="SEXISTAT1" localSheetId="13">[1]Sesso!#REF!</definedName>
    <definedName name="SEXISTAT1" localSheetId="14">[1]Sesso!#REF!</definedName>
    <definedName name="SEXISTAT1" localSheetId="15">[1]Sesso!#REF!</definedName>
    <definedName name="SEXISTAT1" localSheetId="16">[1]Sesso!#REF!</definedName>
    <definedName name="SEXISTAT1" localSheetId="21">[1]Sesso!#REF!</definedName>
    <definedName name="SEXISTAT1" localSheetId="26">[1]Sesso!#REF!</definedName>
    <definedName name="SEXISTAT1">[1]Sesso!#REF!</definedName>
    <definedName name="STATCIV2" localSheetId="17">'[1]Stato civile'!#REF!</definedName>
    <definedName name="STATCIV2" localSheetId="18">'[1]Stato civile'!#REF!</definedName>
    <definedName name="STATCIV2" localSheetId="19">'[1]Stato civile'!#REF!</definedName>
    <definedName name="STATCIV2" localSheetId="4">'[1]Stato civile'!#REF!</definedName>
    <definedName name="STATCIV2" localSheetId="5">'[1]Stato civile'!#REF!</definedName>
    <definedName name="STATCIV2" localSheetId="6">'[1]Stato civile'!#REF!</definedName>
    <definedName name="STATCIV2" localSheetId="7">'[1]Stato civile'!#REF!</definedName>
    <definedName name="STATCIV2" localSheetId="9">'[1]Stato civile'!#REF!</definedName>
    <definedName name="STATCIV2" localSheetId="10">'[1]Stato civile'!#REF!</definedName>
    <definedName name="STATCIV2" localSheetId="11">'[1]Stato civile'!#REF!</definedName>
    <definedName name="STATCIV2" localSheetId="12">'[1]Stato civile'!#REF!</definedName>
    <definedName name="STATCIV2" localSheetId="13">'[1]Stato civile'!#REF!</definedName>
    <definedName name="STATCIV2" localSheetId="14">'[1]Stato civile'!#REF!</definedName>
    <definedName name="STATCIV2" localSheetId="15">'[1]Stato civile'!#REF!</definedName>
    <definedName name="STATCIV2" localSheetId="16">'[1]Stato civile'!#REF!</definedName>
    <definedName name="STATCIV2" localSheetId="21">'[1]Stato civile'!#REF!</definedName>
    <definedName name="STATCIV2" localSheetId="26">'[1]Stato civile'!#REF!</definedName>
    <definedName name="STATCIV2">'[1]Stato civile'!#REF!</definedName>
    <definedName name="SUM_REI_DECGEN2019" localSheetId="17">#REF!</definedName>
    <definedName name="SUM_REI_DECGEN2019" localSheetId="18">#REF!</definedName>
    <definedName name="SUM_REI_DECGEN2019" localSheetId="19">#REF!</definedName>
    <definedName name="SUM_REI_DECGEN2019" localSheetId="6">#REF!</definedName>
    <definedName name="SUM_REI_DECGEN2019" localSheetId="7">#REF!</definedName>
    <definedName name="SUM_REI_DECGEN2019" localSheetId="9">#REF!</definedName>
    <definedName name="SUM_REI_DECGEN2019" localSheetId="10">#REF!</definedName>
    <definedName name="SUM_REI_DECGEN2019" localSheetId="11">#REF!</definedName>
    <definedName name="SUM_REI_DECGEN2019" localSheetId="12">#REF!</definedName>
    <definedName name="SUM_REI_DECGEN2019" localSheetId="13">#REF!</definedName>
    <definedName name="SUM_REI_DECGEN2019" localSheetId="14">#REF!</definedName>
    <definedName name="SUM_REI_DECGEN2019" localSheetId="21">#REF!</definedName>
    <definedName name="SUM_REI_DECGEN2019">#REF!</definedName>
    <definedName name="SUM_REI_DECLUGLIO" localSheetId="17">#REF!</definedName>
    <definedName name="SUM_REI_DECLUGLIO" localSheetId="18">#REF!</definedName>
    <definedName name="SUM_REI_DECLUGLIO" localSheetId="19">#REF!</definedName>
    <definedName name="SUM_REI_DECLUGLIO" localSheetId="4">#REF!</definedName>
    <definedName name="SUM_REI_DECLUGLIO" localSheetId="5">#REF!</definedName>
    <definedName name="SUM_REI_DECLUGLIO" localSheetId="6">#REF!</definedName>
    <definedName name="SUM_REI_DECLUGLIO" localSheetId="7">#REF!</definedName>
    <definedName name="SUM_REI_DECLUGLIO" localSheetId="9">#REF!</definedName>
    <definedName name="SUM_REI_DECLUGLIO" localSheetId="10">#REF!</definedName>
    <definedName name="SUM_REI_DECLUGLIO" localSheetId="11">#REF!</definedName>
    <definedName name="SUM_REI_DECLUGLIO" localSheetId="12">#REF!</definedName>
    <definedName name="SUM_REI_DECLUGLIO" localSheetId="13">#REF!</definedName>
    <definedName name="SUM_REI_DECLUGLIO" localSheetId="14">#REF!</definedName>
    <definedName name="SUM_REI_DECLUGLIO" localSheetId="15">#REF!</definedName>
    <definedName name="SUM_REI_DECLUGLIO" localSheetId="16">#REF!</definedName>
    <definedName name="SUM_REI_DECLUGLIO" localSheetId="21">#REF!</definedName>
    <definedName name="SUM_REI_DECLUGLIO" localSheetId="26">#REF!</definedName>
    <definedName name="SUM_REI_DECLUGLIO">#REF!</definedName>
    <definedName name="SUM_REI_ETA_26032018" localSheetId="17">#REF!</definedName>
    <definedName name="SUM_REI_ETA_26032018" localSheetId="18">#REF!</definedName>
    <definedName name="SUM_REI_ETA_26032018" localSheetId="19">#REF!</definedName>
    <definedName name="SUM_REI_ETA_26032018" localSheetId="4">#REF!</definedName>
    <definedName name="SUM_REI_ETA_26032018" localSheetId="5">#REF!</definedName>
    <definedName name="SUM_REI_ETA_26032018" localSheetId="6">#REF!</definedName>
    <definedName name="SUM_REI_ETA_26032018" localSheetId="7">#REF!</definedName>
    <definedName name="SUM_REI_ETA_26032018" localSheetId="9">#REF!</definedName>
    <definedName name="SUM_REI_ETA_26032018" localSheetId="10">#REF!</definedName>
    <definedName name="SUM_REI_ETA_26032018" localSheetId="11">#REF!</definedName>
    <definedName name="SUM_REI_ETA_26032018" localSheetId="12">#REF!</definedName>
    <definedName name="SUM_REI_ETA_26032018" localSheetId="13">#REF!</definedName>
    <definedName name="SUM_REI_ETA_26032018" localSheetId="14">#REF!</definedName>
    <definedName name="SUM_REI_ETA_26032018" localSheetId="15">#REF!</definedName>
    <definedName name="SUM_REI_ETA_26032018" localSheetId="16">#REF!</definedName>
    <definedName name="SUM_REI_ETA_26032018" localSheetId="21">#REF!</definedName>
    <definedName name="SUM_REI_ETA_26032018" localSheetId="26">#REF!</definedName>
    <definedName name="SUM_REI_ETA_26032018">#REF!</definedName>
    <definedName name="SUM_REI_GEN2018GIU2019" localSheetId="17">#REF!</definedName>
    <definedName name="SUM_REI_GEN2018GIU2019" localSheetId="18">#REF!</definedName>
    <definedName name="SUM_REI_GEN2018GIU2019" localSheetId="19">#REF!</definedName>
    <definedName name="SUM_REI_GEN2018GIU2019" localSheetId="6">#REF!</definedName>
    <definedName name="SUM_REI_GEN2018GIU2019" localSheetId="7">#REF!</definedName>
    <definedName name="SUM_REI_GEN2018GIU2019" localSheetId="9">#REF!</definedName>
    <definedName name="SUM_REI_GEN2018GIU2019" localSheetId="10">#REF!</definedName>
    <definedName name="SUM_REI_GEN2018GIU2019" localSheetId="11">#REF!</definedName>
    <definedName name="SUM_REI_GEN2018GIU2019" localSheetId="12">#REF!</definedName>
    <definedName name="SUM_REI_GEN2018GIU2019" localSheetId="13">#REF!</definedName>
    <definedName name="SUM_REI_GEN2018GIU2019" localSheetId="14">#REF!</definedName>
    <definedName name="SUM_REI_GEN2018GIU2019" localSheetId="21">#REF!</definedName>
    <definedName name="SUM_REI_GEN2018GIU2019">#REF!</definedName>
    <definedName name="SUM_REI_GEN2018MAR2019" localSheetId="17">#REF!</definedName>
    <definedName name="SUM_REI_GEN2018MAR2019" localSheetId="18">#REF!</definedName>
    <definedName name="SUM_REI_GEN2018MAR2019" localSheetId="19">#REF!</definedName>
    <definedName name="SUM_REI_GEN2018MAR2019" localSheetId="6">#REF!</definedName>
    <definedName name="SUM_REI_GEN2018MAR2019" localSheetId="7">#REF!</definedName>
    <definedName name="SUM_REI_GEN2018MAR2019" localSheetId="9">#REF!</definedName>
    <definedName name="SUM_REI_GEN2018MAR2019" localSheetId="10">#REF!</definedName>
    <definedName name="SUM_REI_GEN2018MAR2019" localSheetId="11">#REF!</definedName>
    <definedName name="SUM_REI_GEN2018MAR2019" localSheetId="12">#REF!</definedName>
    <definedName name="SUM_REI_GEN2018MAR2019" localSheetId="13">#REF!</definedName>
    <definedName name="SUM_REI_GEN2018MAR2019" localSheetId="14">#REF!</definedName>
    <definedName name="SUM_REI_GEN2018MAR2019" localSheetId="21">#REF!</definedName>
    <definedName name="SUM_REI_GEN2018MAR2019">#REF!</definedName>
    <definedName name="SUM_REI_GENDIC2018" localSheetId="17">#REF!</definedName>
    <definedName name="SUM_REI_GENDIC2018" localSheetId="18">#REF!</definedName>
    <definedName name="SUM_REI_GENDIC2018" localSheetId="19">#REF!</definedName>
    <definedName name="SUM_REI_GENDIC2018" localSheetId="4">#REF!</definedName>
    <definedName name="SUM_REI_GENDIC2018" localSheetId="5">#REF!</definedName>
    <definedName name="SUM_REI_GENDIC2018" localSheetId="6">#REF!</definedName>
    <definedName name="SUM_REI_GENDIC2018" localSheetId="7">#REF!</definedName>
    <definedName name="SUM_REI_GENDIC2018" localSheetId="9">#REF!</definedName>
    <definedName name="SUM_REI_GENDIC2018" localSheetId="10">#REF!</definedName>
    <definedName name="SUM_REI_GENDIC2018" localSheetId="11">#REF!</definedName>
    <definedName name="SUM_REI_GENDIC2018" localSheetId="12">#REF!</definedName>
    <definedName name="SUM_REI_GENDIC2018" localSheetId="13">#REF!</definedName>
    <definedName name="SUM_REI_GENDIC2018" localSheetId="14">#REF!</definedName>
    <definedName name="SUM_REI_GENDIC2018" localSheetId="15">#REF!</definedName>
    <definedName name="SUM_REI_GENDIC2018" localSheetId="16">#REF!</definedName>
    <definedName name="SUM_REI_GENDIC2018" localSheetId="21">#REF!</definedName>
    <definedName name="SUM_REI_GENDIC2018" localSheetId="26">#REF!</definedName>
    <definedName name="SUM_REI_GENDIC2018">#REF!</definedName>
    <definedName name="SUM_REI_GENGIU2018" localSheetId="17">#REF!</definedName>
    <definedName name="SUM_REI_GENGIU2018" localSheetId="18">#REF!</definedName>
    <definedName name="SUM_REI_GENGIU2018" localSheetId="19">#REF!</definedName>
    <definedName name="SUM_REI_GENGIU2018" localSheetId="4">#REF!</definedName>
    <definedName name="SUM_REI_GENGIU2018" localSheetId="5">#REF!</definedName>
    <definedName name="SUM_REI_GENGIU2018" localSheetId="6">#REF!</definedName>
    <definedName name="SUM_REI_GENGIU2018" localSheetId="7">#REF!</definedName>
    <definedName name="SUM_REI_GENGIU2018" localSheetId="9">#REF!</definedName>
    <definedName name="SUM_REI_GENGIU2018" localSheetId="10">#REF!</definedName>
    <definedName name="SUM_REI_GENGIU2018" localSheetId="11">#REF!</definedName>
    <definedName name="SUM_REI_GENGIU2018" localSheetId="12">#REF!</definedName>
    <definedName name="SUM_REI_GENGIU2018" localSheetId="13">#REF!</definedName>
    <definedName name="SUM_REI_GENGIU2018" localSheetId="14">#REF!</definedName>
    <definedName name="SUM_REI_GENGIU2018" localSheetId="15">#REF!</definedName>
    <definedName name="SUM_REI_GENGIU2018" localSheetId="16">#REF!</definedName>
    <definedName name="SUM_REI_GENGIU2018" localSheetId="21">#REF!</definedName>
    <definedName name="SUM_REI_GENGIU2018" localSheetId="26">#REF!</definedName>
    <definedName name="SUM_REI_GENGIU2018">#REF!</definedName>
    <definedName name="SUM_REI_GENMAR2019" localSheetId="17">#REF!</definedName>
    <definedName name="SUM_REI_GENMAR2019" localSheetId="18">#REF!</definedName>
    <definedName name="SUM_REI_GENMAR2019" localSheetId="19">#REF!</definedName>
    <definedName name="SUM_REI_GENMAR2019" localSheetId="4">#REF!</definedName>
    <definedName name="SUM_REI_GENMAR2019" localSheetId="5">#REF!</definedName>
    <definedName name="SUM_REI_GENMAR2019" localSheetId="6">#REF!</definedName>
    <definedName name="SUM_REI_GENMAR2019" localSheetId="7">#REF!</definedName>
    <definedName name="SUM_REI_GENMAR2019" localSheetId="9">#REF!</definedName>
    <definedName name="SUM_REI_GENMAR2019" localSheetId="10">#REF!</definedName>
    <definedName name="SUM_REI_GENMAR2019" localSheetId="11">#REF!</definedName>
    <definedName name="SUM_REI_GENMAR2019" localSheetId="12">#REF!</definedName>
    <definedName name="SUM_REI_GENMAR2019" localSheetId="13">#REF!</definedName>
    <definedName name="SUM_REI_GENMAR2019" localSheetId="14">#REF!</definedName>
    <definedName name="SUM_REI_GENMAR2019" localSheetId="15">#REF!</definedName>
    <definedName name="SUM_REI_GENMAR2019" localSheetId="16">#REF!</definedName>
    <definedName name="SUM_REI_GENMAR2019" localSheetId="21">#REF!</definedName>
    <definedName name="SUM_REI_GENMAR2019" localSheetId="26">#REF!</definedName>
    <definedName name="SUM_REI_GENMAR2019">#REF!</definedName>
    <definedName name="SUM_REI_GENSET2018" localSheetId="17">#REF!</definedName>
    <definedName name="SUM_REI_GENSET2018" localSheetId="18">#REF!</definedName>
    <definedName name="SUM_REI_GENSET2018" localSheetId="19">#REF!</definedName>
    <definedName name="SUM_REI_GENSET2018" localSheetId="4">#REF!</definedName>
    <definedName name="SUM_REI_GENSET2018" localSheetId="5">#REF!</definedName>
    <definedName name="SUM_REI_GENSET2018" localSheetId="6">#REF!</definedName>
    <definedName name="SUM_REI_GENSET2018" localSheetId="7">#REF!</definedName>
    <definedName name="SUM_REI_GENSET2018" localSheetId="9">#REF!</definedName>
    <definedName name="SUM_REI_GENSET2018" localSheetId="10">#REF!</definedName>
    <definedName name="SUM_REI_GENSET2018" localSheetId="11">#REF!</definedName>
    <definedName name="SUM_REI_GENSET2018" localSheetId="12">#REF!</definedName>
    <definedName name="SUM_REI_GENSET2018" localSheetId="13">#REF!</definedName>
    <definedName name="SUM_REI_GENSET2018" localSheetId="14">#REF!</definedName>
    <definedName name="SUM_REI_GENSET2018" localSheetId="15">#REF!</definedName>
    <definedName name="SUM_REI_GENSET2018" localSheetId="16">#REF!</definedName>
    <definedName name="SUM_REI_GENSET2018" localSheetId="21">#REF!</definedName>
    <definedName name="SUM_REI_GENSET2018" localSheetId="26">#REF!</definedName>
    <definedName name="SUM_REI_GENSET2018">#REF!</definedName>
    <definedName name="SUM_REI_IIITRIM2018" localSheetId="17">#REF!</definedName>
    <definedName name="SUM_REI_IIITRIM2018" localSheetId="18">#REF!</definedName>
    <definedName name="SUM_REI_IIITRIM2018" localSheetId="19">#REF!</definedName>
    <definedName name="SUM_REI_IIITRIM2018" localSheetId="4">#REF!</definedName>
    <definedName name="SUM_REI_IIITRIM2018" localSheetId="5">#REF!</definedName>
    <definedName name="SUM_REI_IIITRIM2018" localSheetId="6">#REF!</definedName>
    <definedName name="SUM_REI_IIITRIM2018" localSheetId="7">#REF!</definedName>
    <definedName name="SUM_REI_IIITRIM2018" localSheetId="9">#REF!</definedName>
    <definedName name="SUM_REI_IIITRIM2018" localSheetId="10">#REF!</definedName>
    <definedName name="SUM_REI_IIITRIM2018" localSheetId="11">#REF!</definedName>
    <definedName name="SUM_REI_IIITRIM2018" localSheetId="12">#REF!</definedName>
    <definedName name="SUM_REI_IIITRIM2018" localSheetId="13">#REF!</definedName>
    <definedName name="SUM_REI_IIITRIM2018" localSheetId="14">#REF!</definedName>
    <definedName name="SUM_REI_IIITRIM2018" localSheetId="15">#REF!</definedName>
    <definedName name="SUM_REI_IIITRIM2018" localSheetId="16">#REF!</definedName>
    <definedName name="SUM_REI_IIITRIM2018" localSheetId="21">#REF!</definedName>
    <definedName name="SUM_REI_IIITRIM2018" localSheetId="26">#REF!</definedName>
    <definedName name="SUM_REI_IIITRIM2018">#REF!</definedName>
    <definedName name="SUM_REI_IITRIM2018" localSheetId="17">#REF!</definedName>
    <definedName name="SUM_REI_IITRIM2018" localSheetId="18">#REF!</definedName>
    <definedName name="SUM_REI_IITRIM2018" localSheetId="19">#REF!</definedName>
    <definedName name="SUM_REI_IITRIM2018" localSheetId="4">#REF!</definedName>
    <definedName name="SUM_REI_IITRIM2018" localSheetId="5">#REF!</definedName>
    <definedName name="SUM_REI_IITRIM2018" localSheetId="6">#REF!</definedName>
    <definedName name="SUM_REI_IITRIM2018" localSheetId="7">#REF!</definedName>
    <definedName name="SUM_REI_IITRIM2018" localSheetId="9">#REF!</definedName>
    <definedName name="SUM_REI_IITRIM2018" localSheetId="10">#REF!</definedName>
    <definedName name="SUM_REI_IITRIM2018" localSheetId="11">#REF!</definedName>
    <definedName name="SUM_REI_IITRIM2018" localSheetId="12">#REF!</definedName>
    <definedName name="SUM_REI_IITRIM2018" localSheetId="13">#REF!</definedName>
    <definedName name="SUM_REI_IITRIM2018" localSheetId="14">#REF!</definedName>
    <definedName name="SUM_REI_IITRIM2018" localSheetId="15">#REF!</definedName>
    <definedName name="SUM_REI_IITRIM2018" localSheetId="16">#REF!</definedName>
    <definedName name="SUM_REI_IITRIM2018" localSheetId="21">#REF!</definedName>
    <definedName name="SUM_REI_IITRIM2018" localSheetId="26">#REF!</definedName>
    <definedName name="SUM_REI_IITRIM2018">#REF!</definedName>
    <definedName name="SUM_REI_IITRIM2019" localSheetId="17">#REF!</definedName>
    <definedName name="SUM_REI_IITRIM2019" localSheetId="18">#REF!</definedName>
    <definedName name="SUM_REI_IITRIM2019" localSheetId="19">#REF!</definedName>
    <definedName name="SUM_REI_IITRIM2019" localSheetId="6">#REF!</definedName>
    <definedName name="SUM_REI_IITRIM2019" localSheetId="7">#REF!</definedName>
    <definedName name="SUM_REI_IITRIM2019" localSheetId="9">#REF!</definedName>
    <definedName name="SUM_REI_IITRIM2019" localSheetId="10">#REF!</definedName>
    <definedName name="SUM_REI_IITRIM2019" localSheetId="11">#REF!</definedName>
    <definedName name="SUM_REI_IITRIM2019" localSheetId="12">#REF!</definedName>
    <definedName name="SUM_REI_IITRIM2019" localSheetId="13">#REF!</definedName>
    <definedName name="SUM_REI_IITRIM2019" localSheetId="14">#REF!</definedName>
    <definedName name="SUM_REI_IITRIM2019" localSheetId="21">#REF!</definedName>
    <definedName name="SUM_REI_IITRIM2019">#REF!</definedName>
    <definedName name="SUM_REI_ISEM2018" localSheetId="17">#REF!</definedName>
    <definedName name="SUM_REI_ISEM2018" localSheetId="18">#REF!</definedName>
    <definedName name="SUM_REI_ISEM2018" localSheetId="19">#REF!</definedName>
    <definedName name="SUM_REI_ISEM2018" localSheetId="4">#REF!</definedName>
    <definedName name="SUM_REI_ISEM2018" localSheetId="5">#REF!</definedName>
    <definedName name="SUM_REI_ISEM2018" localSheetId="6">#REF!</definedName>
    <definedName name="SUM_REI_ISEM2018" localSheetId="7">#REF!</definedName>
    <definedName name="SUM_REI_ISEM2018" localSheetId="9">#REF!</definedName>
    <definedName name="SUM_REI_ISEM2018" localSheetId="10">#REF!</definedName>
    <definedName name="SUM_REI_ISEM2018" localSheetId="11">#REF!</definedName>
    <definedName name="SUM_REI_ISEM2018" localSheetId="12">#REF!</definedName>
    <definedName name="SUM_REI_ISEM2018" localSheetId="13">#REF!</definedName>
    <definedName name="SUM_REI_ISEM2018" localSheetId="14">#REF!</definedName>
    <definedName name="SUM_REI_ISEM2018" localSheetId="15">#REF!</definedName>
    <definedName name="SUM_REI_ISEM2018" localSheetId="16">#REF!</definedName>
    <definedName name="SUM_REI_ISEM2018" localSheetId="21">#REF!</definedName>
    <definedName name="SUM_REI_ISEM2018" localSheetId="26">#REF!</definedName>
    <definedName name="SUM_REI_ISEM2018">#REF!</definedName>
    <definedName name="SUM_REI_ITRIM2018" localSheetId="17">#REF!</definedName>
    <definedName name="SUM_REI_ITRIM2018" localSheetId="18">#REF!</definedName>
    <definedName name="SUM_REI_ITRIM2018" localSheetId="19">#REF!</definedName>
    <definedName name="SUM_REI_ITRIM2018" localSheetId="6">#REF!</definedName>
    <definedName name="SUM_REI_ITRIM2018" localSheetId="7">#REF!</definedName>
    <definedName name="SUM_REI_ITRIM2018" localSheetId="9">#REF!</definedName>
    <definedName name="SUM_REI_ITRIM2018" localSheetId="10">#REF!</definedName>
    <definedName name="SUM_REI_ITRIM2018" localSheetId="11">#REF!</definedName>
    <definedName name="SUM_REI_ITRIM2018" localSheetId="12">#REF!</definedName>
    <definedName name="SUM_REI_ITRIM2018" localSheetId="13">#REF!</definedName>
    <definedName name="SUM_REI_ITRIM2018" localSheetId="14">#REF!</definedName>
    <definedName name="SUM_REI_ITRIM2018" localSheetId="21">#REF!</definedName>
    <definedName name="SUM_REI_ITRIM2018">#REF!</definedName>
    <definedName name="SUM_REI_ITRIM2018_OLD" localSheetId="17">#REF!</definedName>
    <definedName name="SUM_REI_ITRIM2018_OLD" localSheetId="18">#REF!</definedName>
    <definedName name="SUM_REI_ITRIM2018_OLD" localSheetId="19">#REF!</definedName>
    <definedName name="SUM_REI_ITRIM2018_OLD" localSheetId="4">#REF!</definedName>
    <definedName name="SUM_REI_ITRIM2018_OLD" localSheetId="6">#REF!</definedName>
    <definedName name="SUM_REI_ITRIM2018_OLD" localSheetId="7">#REF!</definedName>
    <definedName name="SUM_REI_ITRIM2018_OLD" localSheetId="9">#REF!</definedName>
    <definedName name="SUM_REI_ITRIM2018_OLD" localSheetId="10">#REF!</definedName>
    <definedName name="SUM_REI_ITRIM2018_OLD" localSheetId="11">#REF!</definedName>
    <definedName name="SUM_REI_ITRIM2018_OLD" localSheetId="12">#REF!</definedName>
    <definedName name="SUM_REI_ITRIM2018_OLD" localSheetId="13">#REF!</definedName>
    <definedName name="SUM_REI_ITRIM2018_OLD" localSheetId="14">#REF!</definedName>
    <definedName name="SUM_REI_ITRIM2018_OLD" localSheetId="15">#REF!</definedName>
    <definedName name="SUM_REI_ITRIM2018_OLD" localSheetId="16">#REF!</definedName>
    <definedName name="SUM_REI_ITRIM2018_OLD" localSheetId="21">#REF!</definedName>
    <definedName name="SUM_REI_ITRIM2018_OLD">#REF!</definedName>
    <definedName name="SUM_REI_ITRIM2019" localSheetId="17">#REF!</definedName>
    <definedName name="SUM_REI_ITRIM2019" localSheetId="18">#REF!</definedName>
    <definedName name="SUM_REI_ITRIM2019" localSheetId="19">#REF!</definedName>
    <definedName name="SUM_REI_ITRIM2019" localSheetId="6">#REF!</definedName>
    <definedName name="SUM_REI_ITRIM2019" localSheetId="7">#REF!</definedName>
    <definedName name="SUM_REI_ITRIM2019" localSheetId="9">#REF!</definedName>
    <definedName name="SUM_REI_ITRIM2019" localSheetId="10">#REF!</definedName>
    <definedName name="SUM_REI_ITRIM2019" localSheetId="11">#REF!</definedName>
    <definedName name="SUM_REI_ITRIM2019" localSheetId="12">#REF!</definedName>
    <definedName name="SUM_REI_ITRIM2019" localSheetId="13">#REF!</definedName>
    <definedName name="SUM_REI_ITRIM2019" localSheetId="14">#REF!</definedName>
    <definedName name="SUM_REI_ITRIM2019" localSheetId="21">#REF!</definedName>
    <definedName name="SUM_REI_ITRIM2019">#REF!</definedName>
    <definedName name="SUM_REI_IVTRIM2018" localSheetId="17">#REF!</definedName>
    <definedName name="SUM_REI_IVTRIM2018" localSheetId="18">#REF!</definedName>
    <definedName name="SUM_REI_IVTRIM2018" localSheetId="19">#REF!</definedName>
    <definedName name="SUM_REI_IVTRIM2018" localSheetId="4">#REF!</definedName>
    <definedName name="SUM_REI_IVTRIM2018" localSheetId="5">#REF!</definedName>
    <definedName name="SUM_REI_IVTRIM2018" localSheetId="6">#REF!</definedName>
    <definedName name="SUM_REI_IVTRIM2018" localSheetId="7">#REF!</definedName>
    <definedName name="SUM_REI_IVTRIM2018" localSheetId="9">#REF!</definedName>
    <definedName name="SUM_REI_IVTRIM2018" localSheetId="10">#REF!</definedName>
    <definedName name="SUM_REI_IVTRIM2018" localSheetId="11">#REF!</definedName>
    <definedName name="SUM_REI_IVTRIM2018" localSheetId="12">#REF!</definedName>
    <definedName name="SUM_REI_IVTRIM2018" localSheetId="13">#REF!</definedName>
    <definedName name="SUM_REI_IVTRIM2018" localSheetId="14">#REF!</definedName>
    <definedName name="SUM_REI_IVTRIM2018" localSheetId="15">#REF!</definedName>
    <definedName name="SUM_REI_IVTRIM2018" localSheetId="16">#REF!</definedName>
    <definedName name="SUM_REI_IVTRIM2018" localSheetId="21">#REF!</definedName>
    <definedName name="SUM_REI_IVTRIM2018" localSheetId="26">#REF!</definedName>
    <definedName name="SUM_REI_IVTRIM2018">#REF!</definedName>
    <definedName name="SUM_REI_LUGDIC2018" localSheetId="17">#REF!</definedName>
    <definedName name="SUM_REI_LUGDIC2018" localSheetId="18">#REF!</definedName>
    <definedName name="SUM_REI_LUGDIC2018" localSheetId="19">#REF!</definedName>
    <definedName name="SUM_REI_LUGDIC2018" localSheetId="4">#REF!</definedName>
    <definedName name="SUM_REI_LUGDIC2018" localSheetId="5">#REF!</definedName>
    <definedName name="SUM_REI_LUGDIC2018" localSheetId="6">#REF!</definedName>
    <definedName name="SUM_REI_LUGDIC2018" localSheetId="7">#REF!</definedName>
    <definedName name="SUM_REI_LUGDIC2018" localSheetId="9">#REF!</definedName>
    <definedName name="SUM_REI_LUGDIC2018" localSheetId="10">#REF!</definedName>
    <definedName name="SUM_REI_LUGDIC2018" localSheetId="11">#REF!</definedName>
    <definedName name="SUM_REI_LUGDIC2018" localSheetId="12">#REF!</definedName>
    <definedName name="SUM_REI_LUGDIC2018" localSheetId="13">#REF!</definedName>
    <definedName name="SUM_REI_LUGDIC2018" localSheetId="14">#REF!</definedName>
    <definedName name="SUM_REI_LUGDIC2018" localSheetId="15">#REF!</definedName>
    <definedName name="SUM_REI_LUGDIC2018" localSheetId="16">#REF!</definedName>
    <definedName name="SUM_REI_LUGDIC2018" localSheetId="21">#REF!</definedName>
    <definedName name="SUM_REI_LUGDIC2018" localSheetId="26">#REF!</definedName>
    <definedName name="SUM_REI_LUGDIC2018">#REF!</definedName>
    <definedName name="SUM_REI_MESIPAG" localSheetId="17">#REF!</definedName>
    <definedName name="SUM_REI_MESIPAG" localSheetId="18">#REF!</definedName>
    <definedName name="SUM_REI_MESIPAG" localSheetId="19">#REF!</definedName>
    <definedName name="SUM_REI_MESIPAG" localSheetId="6">#REF!</definedName>
    <definedName name="SUM_REI_MESIPAG" localSheetId="7">#REF!</definedName>
    <definedName name="SUM_REI_MESIPAG" localSheetId="9">#REF!</definedName>
    <definedName name="SUM_REI_MESIPAG" localSheetId="10">#REF!</definedName>
    <definedName name="SUM_REI_MESIPAG" localSheetId="11">#REF!</definedName>
    <definedName name="SUM_REI_MESIPAG" localSheetId="12">#REF!</definedName>
    <definedName name="SUM_REI_MESIPAG" localSheetId="13">#REF!</definedName>
    <definedName name="SUM_REI_MESIPAG" localSheetId="14">#REF!</definedName>
    <definedName name="SUM_REI_MESIPAG" localSheetId="21">#REF!</definedName>
    <definedName name="SUM_REI_MESIPAG">#REF!</definedName>
    <definedName name="SUM_RESI_MESIPAG" localSheetId="17">#REF!</definedName>
    <definedName name="SUM_RESI_MESIPAG" localSheetId="18">#REF!</definedName>
    <definedName name="SUM_RESI_MESIPAG" localSheetId="19">#REF!</definedName>
    <definedName name="SUM_RESI_MESIPAG" localSheetId="4">#REF!</definedName>
    <definedName name="SUM_RESI_MESIPAG" localSheetId="5">#REF!</definedName>
    <definedName name="SUM_RESI_MESIPAG" localSheetId="6">#REF!</definedName>
    <definedName name="SUM_RESI_MESIPAG" localSheetId="7">#REF!</definedName>
    <definedName name="SUM_RESI_MESIPAG" localSheetId="9">#REF!</definedName>
    <definedName name="SUM_RESI_MESIPAG" localSheetId="10">#REF!</definedName>
    <definedName name="SUM_RESI_MESIPAG" localSheetId="11">#REF!</definedName>
    <definedName name="SUM_RESI_MESIPAG" localSheetId="12">#REF!</definedName>
    <definedName name="SUM_RESI_MESIPAG" localSheetId="13">#REF!</definedName>
    <definedName name="SUM_RESI_MESIPAG" localSheetId="14">#REF!</definedName>
    <definedName name="SUM_RESI_MESIPAG" localSheetId="15">#REF!</definedName>
    <definedName name="SUM_RESI_MESIPAG" localSheetId="16">#REF!</definedName>
    <definedName name="SUM_RESI_MESIPAG" localSheetId="21">#REF!</definedName>
    <definedName name="SUM_RESI_MESIPAG" localSheetId="26">#REF!</definedName>
    <definedName name="SUM_RESI_MESIPAG">#REF!</definedName>
    <definedName name="Tavola2BIS" localSheetId="17">#REF!</definedName>
    <definedName name="Tavola2BIS" localSheetId="18">#REF!</definedName>
    <definedName name="Tavola2BIS" localSheetId="19">#REF!</definedName>
    <definedName name="Tavola2BIS" localSheetId="6">#REF!</definedName>
    <definedName name="Tavola2BIS" localSheetId="7">#REF!</definedName>
    <definedName name="Tavola2BIS" localSheetId="9">#REF!</definedName>
    <definedName name="Tavola2BIS" localSheetId="10">#REF!</definedName>
    <definedName name="Tavola2BIS" localSheetId="11">#REF!</definedName>
    <definedName name="Tavola2BIS" localSheetId="12">#REF!</definedName>
    <definedName name="Tavola2BIS" localSheetId="13">#REF!</definedName>
    <definedName name="Tavola2BIS" localSheetId="14">#REF!</definedName>
    <definedName name="Tavola2BIS" localSheetId="21">#REF!</definedName>
    <definedName name="Tavola2BIS">#REF!</definedName>
    <definedName name="TOT" localSheetId="17">#REF!</definedName>
    <definedName name="TOT" localSheetId="18">#REF!</definedName>
    <definedName name="TOT" localSheetId="19">#REF!</definedName>
    <definedName name="TOT" localSheetId="4">#REF!</definedName>
    <definedName name="TOT" localSheetId="5">#REF!</definedName>
    <definedName name="TOT" localSheetId="6">#REF!</definedName>
    <definedName name="TOT" localSheetId="7">#REF!</definedName>
    <definedName name="TOT" localSheetId="9">#REF!</definedName>
    <definedName name="TOT" localSheetId="10">#REF!</definedName>
    <definedName name="TOT" localSheetId="11">#REF!</definedName>
    <definedName name="TOT" localSheetId="12">#REF!</definedName>
    <definedName name="TOT" localSheetId="13">#REF!</definedName>
    <definedName name="TOT" localSheetId="14">#REF!</definedName>
    <definedName name="TOT" localSheetId="15">#REF!</definedName>
    <definedName name="TOT" localSheetId="16">#REF!</definedName>
    <definedName name="TOT" localSheetId="21">#REF!</definedName>
    <definedName name="TOT" localSheetId="26">#REF!</definedName>
    <definedName name="TOT">#REF!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26" i="101" l="1"/>
  <c r="J25" i="90"/>
  <c r="I25" i="90"/>
  <c r="E25" i="90"/>
  <c r="D25" i="90"/>
  <c r="B27" i="101" l="1"/>
  <c r="B25" i="101"/>
  <c r="C25" i="101"/>
  <c r="B24" i="101"/>
  <c r="C24" i="101"/>
  <c r="D14" i="88"/>
  <c r="D26" i="88"/>
  <c r="P29" i="92"/>
  <c r="Q29" i="92" s="1"/>
  <c r="P28" i="92"/>
  <c r="Q28" i="92" s="1"/>
  <c r="P27" i="92"/>
  <c r="Q27" i="92" s="1"/>
  <c r="D26" i="66"/>
  <c r="D14" i="66"/>
  <c r="G20" i="63"/>
  <c r="G21" i="63"/>
  <c r="G22" i="63"/>
  <c r="G23" i="63"/>
  <c r="G24" i="63"/>
  <c r="G25" i="63"/>
  <c r="G26" i="63"/>
  <c r="G19" i="63"/>
  <c r="D27" i="63"/>
  <c r="E27" i="63"/>
  <c r="F27" i="63"/>
  <c r="C27" i="63"/>
  <c r="G27" i="63" l="1"/>
  <c r="H27" i="65"/>
  <c r="I23" i="65" s="1"/>
  <c r="F27" i="65"/>
  <c r="F25" i="99"/>
  <c r="A35" i="60" l="1"/>
  <c r="N29" i="92"/>
  <c r="O29" i="92" s="1"/>
  <c r="N28" i="92"/>
  <c r="O28" i="92" s="1"/>
  <c r="N27" i="92"/>
  <c r="O27" i="92" s="1"/>
  <c r="C25" i="99"/>
  <c r="B23" i="101" l="1"/>
  <c r="C23" i="101"/>
  <c r="B22" i="101" l="1"/>
  <c r="C22" i="101"/>
  <c r="I6" i="65" l="1"/>
  <c r="I7" i="65"/>
  <c r="I8" i="65"/>
  <c r="I9" i="65"/>
  <c r="I10" i="65"/>
  <c r="I11" i="65"/>
  <c r="I12" i="65"/>
  <c r="I13" i="65"/>
  <c r="I14" i="65"/>
  <c r="I15" i="65"/>
  <c r="I16" i="65"/>
  <c r="I17" i="65"/>
  <c r="I18" i="65"/>
  <c r="I19" i="65"/>
  <c r="I20" i="65"/>
  <c r="I21" i="65"/>
  <c r="I22" i="65"/>
  <c r="I24" i="65"/>
  <c r="I25" i="65"/>
  <c r="I26" i="65"/>
  <c r="I27" i="65"/>
  <c r="I5" i="65"/>
  <c r="L29" i="92"/>
  <c r="M29" i="92" s="1"/>
  <c r="L28" i="92"/>
  <c r="M28" i="92" s="1"/>
  <c r="L27" i="92"/>
  <c r="M27" i="92" s="1"/>
  <c r="C19" i="101" l="1"/>
  <c r="C20" i="101"/>
  <c r="C21" i="101"/>
  <c r="B21" i="101"/>
  <c r="A83" i="96" l="1"/>
  <c r="J29" i="92"/>
  <c r="K29" i="92" s="1"/>
  <c r="J28" i="92"/>
  <c r="K28" i="92" s="1"/>
  <c r="J27" i="92"/>
  <c r="K27" i="92" s="1"/>
  <c r="A28" i="90"/>
  <c r="B27" i="92" l="1"/>
  <c r="E5" i="99" l="1"/>
  <c r="E6" i="99"/>
  <c r="G6" i="99" s="1"/>
  <c r="E7" i="99"/>
  <c r="G7" i="99" s="1"/>
  <c r="E8" i="99"/>
  <c r="G8" i="99" s="1"/>
  <c r="E9" i="99"/>
  <c r="G9" i="99" s="1"/>
  <c r="E10" i="99"/>
  <c r="G10" i="99" s="1"/>
  <c r="E11" i="99"/>
  <c r="G11" i="99" s="1"/>
  <c r="E12" i="99"/>
  <c r="G12" i="99" s="1"/>
  <c r="E13" i="99"/>
  <c r="G13" i="99" s="1"/>
  <c r="E14" i="99"/>
  <c r="G14" i="99" s="1"/>
  <c r="E15" i="99"/>
  <c r="G15" i="99" s="1"/>
  <c r="E16" i="99"/>
  <c r="G16" i="99" s="1"/>
  <c r="E17" i="99"/>
  <c r="G17" i="99" s="1"/>
  <c r="E18" i="99"/>
  <c r="G18" i="99" s="1"/>
  <c r="E19" i="99"/>
  <c r="G19" i="99" s="1"/>
  <c r="E20" i="99"/>
  <c r="G20" i="99" s="1"/>
  <c r="E21" i="99"/>
  <c r="G21" i="99" s="1"/>
  <c r="E22" i="99"/>
  <c r="G22" i="99" s="1"/>
  <c r="E23" i="99"/>
  <c r="G23" i="99" s="1"/>
  <c r="E24" i="99"/>
  <c r="G24" i="99" s="1"/>
  <c r="E4" i="99"/>
  <c r="G4" i="99" s="1"/>
  <c r="B6" i="99"/>
  <c r="D6" i="99" s="1"/>
  <c r="B7" i="99"/>
  <c r="D7" i="99" s="1"/>
  <c r="B8" i="99"/>
  <c r="D8" i="99" s="1"/>
  <c r="B9" i="99"/>
  <c r="D9" i="99" s="1"/>
  <c r="B10" i="99"/>
  <c r="D10" i="99" s="1"/>
  <c r="B11" i="99"/>
  <c r="D11" i="99" s="1"/>
  <c r="B12" i="99"/>
  <c r="D12" i="99" s="1"/>
  <c r="B13" i="99"/>
  <c r="D13" i="99" s="1"/>
  <c r="B14" i="99"/>
  <c r="D14" i="99" s="1"/>
  <c r="B15" i="99"/>
  <c r="D15" i="99" s="1"/>
  <c r="B16" i="99"/>
  <c r="D16" i="99" s="1"/>
  <c r="B17" i="99"/>
  <c r="D17" i="99" s="1"/>
  <c r="B18" i="99"/>
  <c r="D18" i="99" s="1"/>
  <c r="B19" i="99"/>
  <c r="D19" i="99" s="1"/>
  <c r="B20" i="99"/>
  <c r="D20" i="99" s="1"/>
  <c r="B21" i="99"/>
  <c r="D21" i="99" s="1"/>
  <c r="B22" i="99"/>
  <c r="D22" i="99" s="1"/>
  <c r="B23" i="99"/>
  <c r="D23" i="99" s="1"/>
  <c r="B24" i="99"/>
  <c r="D24" i="99" s="1"/>
  <c r="B5" i="99"/>
  <c r="D5" i="99" s="1"/>
  <c r="B4" i="99"/>
  <c r="D4" i="99" s="1"/>
  <c r="C18" i="101"/>
  <c r="C6" i="101"/>
  <c r="C7" i="101"/>
  <c r="C8" i="101"/>
  <c r="C9" i="101"/>
  <c r="C10" i="101"/>
  <c r="C11" i="101"/>
  <c r="C12" i="101"/>
  <c r="C13" i="101"/>
  <c r="C5" i="101"/>
  <c r="C4" i="101"/>
  <c r="B19" i="101"/>
  <c r="B20" i="101"/>
  <c r="B18" i="101"/>
  <c r="B5" i="101"/>
  <c r="B6" i="101"/>
  <c r="B7" i="101"/>
  <c r="B8" i="101"/>
  <c r="B9" i="101"/>
  <c r="B10" i="101"/>
  <c r="B11" i="101"/>
  <c r="B12" i="101"/>
  <c r="B13" i="101"/>
  <c r="B4" i="101"/>
  <c r="A31" i="98"/>
  <c r="A31" i="89"/>
  <c r="A30" i="88"/>
  <c r="H29" i="92"/>
  <c r="I29" i="92" s="1"/>
  <c r="H28" i="92"/>
  <c r="I28" i="92" s="1"/>
  <c r="H27" i="92"/>
  <c r="I27" i="92" s="1"/>
  <c r="F29" i="92"/>
  <c r="G29" i="92" s="1"/>
  <c r="F28" i="92"/>
  <c r="G28" i="92" s="1"/>
  <c r="F27" i="92"/>
  <c r="G27" i="92" s="1"/>
  <c r="D29" i="92"/>
  <c r="E29" i="92" s="1"/>
  <c r="D28" i="92"/>
  <c r="E28" i="92" s="1"/>
  <c r="D27" i="92"/>
  <c r="E27" i="92" s="1"/>
  <c r="B29" i="92"/>
  <c r="C29" i="92" s="1"/>
  <c r="B28" i="92"/>
  <c r="C28" i="92" s="1"/>
  <c r="C27" i="92"/>
  <c r="T29" i="4"/>
  <c r="U29" i="4" s="1"/>
  <c r="R29" i="4"/>
  <c r="S29" i="4" s="1"/>
  <c r="P29" i="4"/>
  <c r="Q29" i="4" s="1"/>
  <c r="N29" i="4"/>
  <c r="O29" i="4" s="1"/>
  <c r="L29" i="4"/>
  <c r="M29" i="4" s="1"/>
  <c r="J29" i="4"/>
  <c r="K29" i="4" s="1"/>
  <c r="H29" i="4"/>
  <c r="I29" i="4" s="1"/>
  <c r="F29" i="4"/>
  <c r="G29" i="4" s="1"/>
  <c r="D29" i="4"/>
  <c r="E29" i="4" s="1"/>
  <c r="B29" i="4"/>
  <c r="C29" i="4" s="1"/>
  <c r="T28" i="4"/>
  <c r="U28" i="4" s="1"/>
  <c r="R28" i="4"/>
  <c r="S28" i="4" s="1"/>
  <c r="P28" i="4"/>
  <c r="Q28" i="4" s="1"/>
  <c r="N28" i="4"/>
  <c r="O28" i="4" s="1"/>
  <c r="L28" i="4"/>
  <c r="M28" i="4" s="1"/>
  <c r="J28" i="4"/>
  <c r="K28" i="4" s="1"/>
  <c r="H28" i="4"/>
  <c r="I28" i="4" s="1"/>
  <c r="F28" i="4"/>
  <c r="G28" i="4" s="1"/>
  <c r="D28" i="4"/>
  <c r="E28" i="4" s="1"/>
  <c r="B28" i="4"/>
  <c r="C28" i="4" s="1"/>
  <c r="T27" i="4"/>
  <c r="U27" i="4" s="1"/>
  <c r="R27" i="4"/>
  <c r="S27" i="4" s="1"/>
  <c r="P27" i="4"/>
  <c r="Q27" i="4" s="1"/>
  <c r="N27" i="4"/>
  <c r="O27" i="4" s="1"/>
  <c r="L27" i="4"/>
  <c r="M27" i="4" s="1"/>
  <c r="J27" i="4"/>
  <c r="K27" i="4" s="1"/>
  <c r="H27" i="4"/>
  <c r="I27" i="4" s="1"/>
  <c r="F27" i="4"/>
  <c r="G27" i="4" s="1"/>
  <c r="D27" i="4"/>
  <c r="E27" i="4" s="1"/>
  <c r="B27" i="4"/>
  <c r="C27" i="4" s="1"/>
  <c r="B15" i="101" l="1"/>
  <c r="B25" i="99"/>
  <c r="D25" i="99" s="1"/>
  <c r="E25" i="99"/>
  <c r="G25" i="99" s="1"/>
  <c r="C14" i="101"/>
  <c r="G5" i="99"/>
  <c r="D30" i="65"/>
  <c r="E30" i="65" s="1"/>
  <c r="C30" i="65"/>
  <c r="B30" i="65"/>
  <c r="D29" i="65"/>
  <c r="E29" i="65" s="1"/>
  <c r="C29" i="65"/>
  <c r="B29" i="65"/>
  <c r="D28" i="65"/>
  <c r="E28" i="65" s="1"/>
  <c r="C28" i="65"/>
  <c r="B28" i="65"/>
  <c r="H30" i="65"/>
  <c r="I30" i="65" s="1"/>
  <c r="H29" i="65"/>
  <c r="I29" i="65" s="1"/>
  <c r="H28" i="65"/>
  <c r="I28" i="65" s="1"/>
  <c r="F30" i="65"/>
  <c r="F29" i="65"/>
  <c r="F28" i="65"/>
  <c r="G28" i="65" s="1"/>
  <c r="G12" i="65"/>
  <c r="A26" i="69"/>
  <c r="A35" i="97"/>
  <c r="A69" i="54"/>
  <c r="A18" i="94"/>
  <c r="A18" i="53"/>
  <c r="A18" i="93"/>
  <c r="A18" i="52"/>
  <c r="A30" i="92"/>
  <c r="A30" i="4"/>
  <c r="A30" i="58"/>
  <c r="A24" i="91"/>
  <c r="A26" i="64"/>
  <c r="A32" i="66"/>
  <c r="G6" i="65" l="1"/>
  <c r="G26" i="65"/>
  <c r="G15" i="65"/>
  <c r="G25" i="65"/>
  <c r="G14" i="65"/>
  <c r="G30" i="65"/>
  <c r="G18" i="65"/>
  <c r="G23" i="65"/>
  <c r="G11" i="65"/>
  <c r="G22" i="65"/>
  <c r="G10" i="65"/>
  <c r="G21" i="65"/>
  <c r="G9" i="65"/>
  <c r="G19" i="65"/>
  <c r="G7" i="65"/>
  <c r="G29" i="65"/>
  <c r="G5" i="65"/>
  <c r="G17" i="65"/>
  <c r="G24" i="65"/>
  <c r="G16" i="65"/>
  <c r="G8" i="65"/>
  <c r="G13" i="65"/>
  <c r="G20" i="65"/>
</calcChain>
</file>

<file path=xl/sharedStrings.xml><?xml version="1.0" encoding="utf-8"?>
<sst xmlns="http://schemas.openxmlformats.org/spreadsheetml/2006/main" count="1270" uniqueCount="239">
  <si>
    <t>Nord</t>
  </si>
  <si>
    <t>Centro</t>
  </si>
  <si>
    <t>Sud e Isole</t>
  </si>
  <si>
    <t>marzo 2022</t>
  </si>
  <si>
    <t>PIEMONTE</t>
  </si>
  <si>
    <t>VALLE D'AOSTA</t>
  </si>
  <si>
    <t>LOMBARDIA</t>
  </si>
  <si>
    <t>VENETO</t>
  </si>
  <si>
    <t>LIGURIA</t>
  </si>
  <si>
    <t>EMILIA ROMAGNA</t>
  </si>
  <si>
    <t>TOSCANA</t>
  </si>
  <si>
    <t>UMBRIA</t>
  </si>
  <si>
    <t>MARCHE</t>
  </si>
  <si>
    <t>LAZIO</t>
  </si>
  <si>
    <t>ABRUZZO</t>
  </si>
  <si>
    <t>MOLISE</t>
  </si>
  <si>
    <t>CAMPANIA</t>
  </si>
  <si>
    <t>PUGLIA</t>
  </si>
  <si>
    <t>BASILICATA</t>
  </si>
  <si>
    <t>CALABRIA</t>
  </si>
  <si>
    <t>SICILIA</t>
  </si>
  <si>
    <t>SARDEGNA</t>
  </si>
  <si>
    <t>aprile 2022</t>
  </si>
  <si>
    <t>maggio 2022</t>
  </si>
  <si>
    <t>1 figlio</t>
  </si>
  <si>
    <t>2 figli</t>
  </si>
  <si>
    <t>3 figli</t>
  </si>
  <si>
    <t>4 figli</t>
  </si>
  <si>
    <t>5 figli</t>
  </si>
  <si>
    <t>6 figli e più</t>
  </si>
  <si>
    <t>Classe di isee</t>
  </si>
  <si>
    <t>Numero di figli pagati 
per richiedente</t>
  </si>
  <si>
    <t>ISEE non presentato</t>
  </si>
  <si>
    <t>TOTALE</t>
  </si>
  <si>
    <t>Mese di presentazione</t>
  </si>
  <si>
    <t>canale di presentazione</t>
  </si>
  <si>
    <t>Mese di competenza</t>
  </si>
  <si>
    <t>Valori %</t>
  </si>
  <si>
    <t>Valori assoluti</t>
  </si>
  <si>
    <t>Importo complessivo erogato 
(milioni di euro)</t>
  </si>
  <si>
    <t>Importo medio mensile</t>
  </si>
  <si>
    <t>5.001-10.000 euro</t>
  </si>
  <si>
    <t>10.001-15.000 euro</t>
  </si>
  <si>
    <t>15.001-20.000 euro</t>
  </si>
  <si>
    <t>20.001-25.000 euro</t>
  </si>
  <si>
    <t>25.001-30.000 euro</t>
  </si>
  <si>
    <t>30.001-35.000 euro</t>
  </si>
  <si>
    <t>35.001-40.000 euro</t>
  </si>
  <si>
    <t xml:space="preserve">     &gt; 40.000 euro</t>
  </si>
  <si>
    <t>Classe di ISEE</t>
  </si>
  <si>
    <t xml:space="preserve">(*) L'unità statistica di osservazione è il codice fiscale del figlio distinto per anno di presentazione della domanda di AUU: in questa tavola se nell’arco dello stesso anno il figlio è presente in più domande, viene comunque conteggiato una volta sola. </t>
  </si>
  <si>
    <t>MINORENNI</t>
  </si>
  <si>
    <t>MAGGIORENNI 18-20</t>
  </si>
  <si>
    <t>Fino a 15.000 euro</t>
  </si>
  <si>
    <t>Totale</t>
  </si>
  <si>
    <t>di cui: fino a 5.000 euro</t>
  </si>
  <si>
    <t>N. medio di figli pagati per ciascun richiedente</t>
  </si>
  <si>
    <t>CITTADINO</t>
  </si>
  <si>
    <t>PATRONATO</t>
  </si>
  <si>
    <t>COOP.APPLICATIVA</t>
  </si>
  <si>
    <t>CONTACT CENTER</t>
  </si>
  <si>
    <t>non disponibile</t>
  </si>
  <si>
    <t>N. medio richiedenti</t>
  </si>
  <si>
    <t>FRIULI VENEZIA GIULIA</t>
  </si>
  <si>
    <t>MAGGIORENNI &gt;20</t>
  </si>
  <si>
    <t>A cura del Coordinamento Generale Statistico Attuariale - INPS</t>
  </si>
  <si>
    <t>Osservatorio statistico sull’Assegno Unico Universale</t>
  </si>
  <si>
    <t>mese di competenza: MARZO 2022</t>
  </si>
  <si>
    <t>mese di competenza: APRILE 2022</t>
  </si>
  <si>
    <t>mese di competenza: MAGGIO 2022</t>
  </si>
  <si>
    <t>giugno 2022</t>
  </si>
  <si>
    <t>Prov.Autonoma TRENTO</t>
  </si>
  <si>
    <t>Prov.Autonoma BOLZANO</t>
  </si>
  <si>
    <t>mese di competenza: GIUGNO 2022</t>
  </si>
  <si>
    <t>Classe di isee del richiedente*</t>
  </si>
  <si>
    <t>Nota metodologica</t>
  </si>
  <si>
    <t>Indice tavole:</t>
  </si>
  <si>
    <t>Regione/  
Area geografica</t>
  </si>
  <si>
    <t xml:space="preserve">Totale </t>
  </si>
  <si>
    <t>Regione / 
Area geografica</t>
  </si>
  <si>
    <t xml:space="preserve">
Regione </t>
  </si>
  <si>
    <t>Assenza di figli disabili nel nucleo</t>
  </si>
  <si>
    <t>Presenza di figli disabili nel nucleo</t>
  </si>
  <si>
    <t>Mese di 
competenza</t>
  </si>
  <si>
    <t>Numero medio mensilità 
per figlio</t>
  </si>
  <si>
    <t xml:space="preserve"> </t>
  </si>
  <si>
    <t>luglio 2022</t>
  </si>
  <si>
    <t>mese di competenza: LUGLIO 2022</t>
  </si>
  <si>
    <t>agosto 2022</t>
  </si>
  <si>
    <t>mese di competenza: AGOSTO 2022</t>
  </si>
  <si>
    <t xml:space="preserve">Sezione I - Assegno Unico Universale </t>
  </si>
  <si>
    <t>Numero medio mensilità per nucleo</t>
  </si>
  <si>
    <t xml:space="preserve">Numero nuclei </t>
  </si>
  <si>
    <t xml:space="preserve">Numero figli </t>
  </si>
  <si>
    <t>Numero 
nuclei</t>
  </si>
  <si>
    <t xml:space="preserve">Numero 
figli 
</t>
  </si>
  <si>
    <t>Importo medio mensile per richiedente*
(euro)</t>
  </si>
  <si>
    <t>Importo medio 
mensile per figlio
 (euro)</t>
  </si>
  <si>
    <t>Importo 
medio 
mensile per richiedente 
(euro)</t>
  </si>
  <si>
    <t>Importo 
medio 
mensile 
per figlio 
(euro)</t>
  </si>
  <si>
    <t xml:space="preserve">I dati riportati in questa Sezione si riferiscono esclusivamente ai pagamenti di AUU effettuati sulla base delle domande presentate: rimangono escluse da queste statistiche le integrazioni di AUU ai nuclei beneficiari di Reddito di Cittadinanza, per le quali si rimanda alla Sezione II.
</t>
  </si>
  <si>
    <t>I dati riportati in questa sezione si riferiscono esclusivamente alle integrazioni di AUU a favore dei nuclei percettori di RdC</t>
  </si>
  <si>
    <t xml:space="preserve">Numero 
richiedenti
</t>
  </si>
  <si>
    <t>Numero figli</t>
  </si>
  <si>
    <t>Importo medio 
mensile per figlio (euro)</t>
  </si>
  <si>
    <t>Importo medio mensile per figlio (euro)</t>
  </si>
  <si>
    <t xml:space="preserve">Numero medio figli </t>
  </si>
  <si>
    <t>Importo medio 
mensile per richiedente (euro)</t>
  </si>
  <si>
    <t>Mese</t>
  </si>
  <si>
    <t>Importo medio 
dell'integrazione per figlio
(euro)</t>
  </si>
  <si>
    <t>Importo medio mensile dell'integrazione  per nucleo
(euro)</t>
  </si>
  <si>
    <t>Importo medio mensile dell'integrazione  per figlio
(euro)</t>
  </si>
  <si>
    <t>Sezione II - Assegno Unico Universale ai percettori di Reddito di Cittadinanza</t>
  </si>
  <si>
    <t xml:space="preserve">* Da questa statistica risultano esclusi i richiedenti con figli non facenti capo tutti alla stessa coppia di genitori: per questa tipologia di richiedenti infatti non è  possibile desumere la classe di ISEE, poichè in caso di genitori non coniugati e non conviventi tra di loro, l'ISEE figlio differisce dall’ISEE ordinario </t>
  </si>
  <si>
    <t>Numero richiedenti pagati</t>
  </si>
  <si>
    <t>Numero richiedenti 
pagati</t>
  </si>
  <si>
    <t>settembre 2022</t>
  </si>
  <si>
    <t>mese di competenza: SETTEMBRE 2022</t>
  </si>
  <si>
    <t>Nota: l’integrazione è determinata sottraendo dall'importo teorico spettante dell’AUU la quota di Reddito di cittadinanza relativa ai figli che fanno parte del nucleo familiare, per i quali spetta l’AUU, calcolata sulla base della scala di equivalenza di cui all'articolo 2,comma 4, del decreto-legge n. 4/2019. L'integrazione può anche essere nulla: in tali casi il beneficiario è comunque conteggiato nella tavola.</t>
  </si>
  <si>
    <t>ottobre 2022</t>
  </si>
  <si>
    <t>novembre 2022</t>
  </si>
  <si>
    <t>mese di competenza:OTTOBRE 2022</t>
  </si>
  <si>
    <t>mese di competenza: NOVEMBRE 2022</t>
  </si>
  <si>
    <t>dicembre 2022</t>
  </si>
  <si>
    <t>mese di competenza: DICEMBRE 2022</t>
  </si>
  <si>
    <t>Anno 2022
(periodo Marzo-Dicembre)</t>
  </si>
  <si>
    <t xml:space="preserve">Tavola 1.2 – Distribuzione regionale delle domande di AUU presentate nel 2022 e nel 2023 
e relativo numero di figli per i quali è stato chiesto il beneficio </t>
  </si>
  <si>
    <t>Domande presentate nel 2022</t>
  </si>
  <si>
    <t>Domande presentate nel 2023</t>
  </si>
  <si>
    <t>Figli per i quali è 
richiesto il beneficio nel 2022*</t>
  </si>
  <si>
    <t>Figli per i quali è 
richiesto il beneficio nel 2023*</t>
  </si>
  <si>
    <t>gennaio 2023</t>
  </si>
  <si>
    <t>mese di competenza: GENNAIO 2023</t>
  </si>
  <si>
    <t>Tavola 1.4.1 – Richiedenti pagati e importi medi mensili di competenza dell'AUU per numero di figli - Anno 2022</t>
  </si>
  <si>
    <t>Tavola 1.6.1 – Numero di figli pagati e relativi importi medi mensili di competenza dell'AUU per regione di residenza - Anno 2022</t>
  </si>
  <si>
    <t>Tavola 1.6.2 – Numero di figli pagati e relativi importi medi mensili di competenza dell'AUU per regione di residenza -Anno 2023</t>
  </si>
  <si>
    <t>Tavola 1.7.1 – Numero di figli pagati e relativi importi medi mensili di AUU per classe di ISEE - Anno 2022</t>
  </si>
  <si>
    <t>Tavola 1.7.2 – Numero di figli pagati e relativi importi medi mensili di AUU per classe di ISEE - Anno 2023</t>
  </si>
  <si>
    <t>Tavola 1.8.1 – Numero di figli disabili pagati e relativi importi medi mensili di AUU per classe di ISEE - Anno 2022</t>
  </si>
  <si>
    <t>Tavola 1.8.2 – Numero di figli disabili pagati e relativi importi medi mensili di AUU per classe di ISEE - Anno 2023</t>
  </si>
  <si>
    <t>Tavola 1.9.1 – Numero di figli pagati e importi medi mensili di competenza dell'AUU per classe di età e classe di ISEE dei figli - Anno 2022</t>
  </si>
  <si>
    <t>Tavola 1.9.2 – Numero di figli pagati e importi medi mensili di competenza dell'AUU per classe di età e classe di ISEE dei figli - Anno 2023</t>
  </si>
  <si>
    <t>Tavola 1.10.1 – Richiedenti pagati, numero medio di figli pagati e importi medi mensili di AUU erogati per classe di ISEE del richiedente - Anno 2022</t>
  </si>
  <si>
    <t>Tavola 1.10.2 – Richiedenti pagati, numero medio di figli pagati e importi medi mensili di AUU erogati per classe di ISEE del richiedente - Anno 2023</t>
  </si>
  <si>
    <t>Tavola 2.2.2  - AUU ai percettori di Reddito di Cittadinanza: figli che hanno ricevuto l'integrazione nel mese per regione - Anno 2023</t>
  </si>
  <si>
    <r>
      <t xml:space="preserve">Tavola 2.3 – AUU ai percettori di Reddito di Cittadinanza: nuclei e figli con </t>
    </r>
    <r>
      <rPr>
        <i/>
        <u/>
        <sz val="11"/>
        <color theme="1"/>
        <rFont val="Verdana"/>
        <family val="2"/>
      </rPr>
      <t>almeno una mensilità</t>
    </r>
    <r>
      <rPr>
        <i/>
        <sz val="11"/>
        <color theme="1"/>
        <rFont val="Verdana"/>
        <family val="2"/>
      </rPr>
      <t xml:space="preserve"> di RdC integrata nell'anno per regione</t>
    </r>
  </si>
  <si>
    <t>Tavola 2.2.1  - AUU ai percettori di Reddito di Cittadinanza: figli che hanno ricevuto l'integrazione nel mese per regione - Anno 2022</t>
  </si>
  <si>
    <t>Fino a 16.215 euro</t>
  </si>
  <si>
    <t>di cui: fino a 5.405 euro</t>
  </si>
  <si>
    <t>5.406 -10.810 euro</t>
  </si>
  <si>
    <t>10.811 a 16.215 euro</t>
  </si>
  <si>
    <t>16.216-21.620 euro</t>
  </si>
  <si>
    <t>21.621-27.025 euro</t>
  </si>
  <si>
    <t>27.026-32.430 euro</t>
  </si>
  <si>
    <t>32.431-37.835 euro</t>
  </si>
  <si>
    <t>37.836-43.240 euro</t>
  </si>
  <si>
    <t xml:space="preserve">     &gt; 43.240 euro</t>
  </si>
  <si>
    <t>TOTALE 2022</t>
  </si>
  <si>
    <t>TOTALE 2023</t>
  </si>
  <si>
    <t>N.B. Dal 1° marzo 2023 coloro che nel corso del periodo gennaio 2022 - febbraio 2023 abbiano presentato una domanda di Assegno unico e universale (AUU) per i figli a carico, accolta e in corso di validità, beneficeranno dell'erogazione d'ufficio della prestazione da parte dell’INPS, senza dover presentare una nuova domanda: tale misura di semplificazione per gli utenti, realizzata anche grazie ai fondi garantiti dal Piano Nazionale di Ripresa e Resilienza dell’Italia (PNRR), punta a valorizzare le banche dati dell'Istituto offrendo un servizio innovativo, infatti i dati della domanda saranno automaticamente prelevati dagli archivi dell’Istituto, che procederà a liquidare il beneficio in continuità.</t>
  </si>
  <si>
    <t>Media mensile beneficiari 2023</t>
  </si>
  <si>
    <t>Importo medio mensile 2023</t>
  </si>
  <si>
    <t>Media mensile beneficiari 2022</t>
  </si>
  <si>
    <t>Importo medio mensile 2022</t>
  </si>
  <si>
    <t>Tavola 1.3 - Richiedenti pagati, figli e relativi importi di AUU erogati per anno e mese di competenza</t>
  </si>
  <si>
    <t>Importo medio mensile per 
figlio
(euro)</t>
  </si>
  <si>
    <r>
      <t xml:space="preserve">Anno 2022
</t>
    </r>
    <r>
      <rPr>
        <sz val="12"/>
        <color theme="1"/>
        <rFont val="Verdana"/>
        <family val="2"/>
      </rPr>
      <t>(periodo di competenza Marzo-Dicembre)</t>
    </r>
  </si>
  <si>
    <t>Importo complessivo dell'integrazione
(milioni di euro)</t>
  </si>
  <si>
    <t>Importo medio  dell'integrazione
per nucleo
(euro)</t>
  </si>
  <si>
    <t>Importo medio dell'integrazione per figlio
(euro)</t>
  </si>
  <si>
    <t>anno 2022</t>
  </si>
  <si>
    <t>anno 2023</t>
  </si>
  <si>
    <t>marzo</t>
  </si>
  <si>
    <t>aprile</t>
  </si>
  <si>
    <t>maggio</t>
  </si>
  <si>
    <t>giugno</t>
  </si>
  <si>
    <t>luglio</t>
  </si>
  <si>
    <t>agosto</t>
  </si>
  <si>
    <t>settembre</t>
  </si>
  <si>
    <t>ottobre</t>
  </si>
  <si>
    <t>novembre</t>
  </si>
  <si>
    <t>dicembre</t>
  </si>
  <si>
    <t>gennaio</t>
  </si>
  <si>
    <t xml:space="preserve">Tavola 2.1 - AUU ai percettori di Reddito di Cittadinanza: nuclei e figli che hanno ricevuto l'integrazione per anno e mese </t>
  </si>
  <si>
    <t>febbraio</t>
  </si>
  <si>
    <t>Tavola 1.4.2 – Richiedenti pagati e importi medi mensili di competenza dell'AUU per numero di figli - Anno 2023</t>
  </si>
  <si>
    <t>Tavola 1.5 – Richiedenti pagati e relativi importi medi mensili dell'AUU in caso di assenza/presenza di figli disabili nel nucleo, per anno e mese di competenza</t>
  </si>
  <si>
    <r>
      <t xml:space="preserve">Tavola 1.11 – Richiedenti  e figli percettori di </t>
    </r>
    <r>
      <rPr>
        <i/>
        <u/>
        <sz val="12"/>
        <color theme="1"/>
        <rFont val="Verdana"/>
        <family val="2"/>
      </rPr>
      <t>almeno una mensilità di AUU</t>
    </r>
    <r>
      <rPr>
        <i/>
        <sz val="12"/>
        <color theme="1"/>
        <rFont val="Verdana"/>
        <family val="2"/>
      </rPr>
      <t xml:space="preserve"> nell'anno di riferimento per regione </t>
    </r>
  </si>
  <si>
    <t xml:space="preserve">Tavola 1.1 – Domande di AUU del 2022 e 2023 per mese e canale di presentazione </t>
  </si>
  <si>
    <t>Sezione III - Assegno Unico Universale - Complesso dei beneficiari</t>
  </si>
  <si>
    <t>Numero medio 
figli per nucleo</t>
  </si>
  <si>
    <t>I dati riportati in questa sezione si riferiscono al complesso di beneficiari di AUU di cui alle prime due Sezioni</t>
  </si>
  <si>
    <t>Tavola 3.1 - Complesso dei nuclei pagati e relative somme erogate per anno e mese di competenza</t>
  </si>
  <si>
    <t>Importo complessivo relativo ai mesi di competenza 2022</t>
  </si>
  <si>
    <t>Importo complessivo relativo ai mesi di competenza 2023</t>
  </si>
  <si>
    <t>febbraio 2023</t>
  </si>
  <si>
    <t xml:space="preserve">gennaio </t>
  </si>
  <si>
    <t>mese di competenza: FEBBRAIO 2023</t>
  </si>
  <si>
    <t>Media mensile nuclei beneficiari 2022</t>
  </si>
  <si>
    <t>Media mensile nuclei beneficiari 2023</t>
  </si>
  <si>
    <t>Nota: L’integrazione è determinata sottraendo dall'importo teorico spettante dell’AUU la quota di Reddito di cittadinanza relativa ai figli che fanno parte del nucleo familiare, per i quali spetta l’AUU, calcolata sulla base della scala di equivalenza di cui all'articolo 2,comma 4, del decreto-legge n. 4/2019. L'integrazione può anche essere nulla: in tali casi il beneficiario è comunque conteggiato nella tavola.</t>
  </si>
  <si>
    <t>* Si intende l'importo erogato complessivamente per i figli indicati dal richiedente nella domanda, senza tener conto della modalità di pagamento, che eventualmente consente ai due genitori di ricevere ciascuno la metà dell'importo. 
Tuttavia se il figlio per il quale si è richiesto AUU è anche presente in un nucleo che fa capo all'altro genitore che percepisce RdC, l'importo dell'AUU in questa tavola risulta conteggiato solo per la parte del genitore richiedente.</t>
  </si>
  <si>
    <t>* Si intende l'importo erogato complessivamente per i figli indicati dal richiedente nella domanda, senza tener conto della modalità di pagamento, che eventualmente consente ai due genitori di ricevere ciascuno la metà dell'importo. Tuttavia se il figlio per il quale si è richiesto AUU è presente anche in un nucleo che fa capo all'altro genitore e che percepisce RdC, l'importo dell'AUU in questa tavola risulta conteggiato solo per la parte del genitore richiedente.</t>
  </si>
  <si>
    <t>* Si intende l'importo erogato complessivamente per i figli indicati dal richiedente nella domanda, senza tener conto della modalità di pagamento, che eventualmente consente ai due genitori di ricevere ciascuno la metà dell'importo.  Tuttavia se il figlio per il quale si è richiesto AUU è presente anche in un nucleo che fa capo all'altro genitore e che percepisce RdC, l'importo dell'AUU in questa tavola risulta conteggiato solo per la parte del genitore richiedente.</t>
  </si>
  <si>
    <t>marzo 2023</t>
  </si>
  <si>
    <t>mese di competenza: MARZO 2023</t>
  </si>
  <si>
    <t>Tavola 3.2 – Complesso dei beneficiari: nuclei, figli univoci e numero medio dei figli per nucleo con almeno un AUU nell'anno per regione</t>
  </si>
  <si>
    <t>marzo**</t>
  </si>
  <si>
    <t xml:space="preserve">Tavola 1.11 – Richiedenti  e figli percettori di almeno una mensilità di AUU nell'anno di riferimento per regione </t>
  </si>
  <si>
    <t>Tavola 2.3 – AUU ai percettori di Reddito di Cittadinanza: nuclei e figli con almeno una mensilità di RdC integrata nell'anno per regione</t>
  </si>
  <si>
    <t>aprile 2023</t>
  </si>
  <si>
    <t>mese di competenza: APRILE 2023</t>
  </si>
  <si>
    <t>Media mensile beneficiari</t>
  </si>
  <si>
    <t>Si fa presente che nel corso del mese di maggio 2023 è stata avviata a livello centrale la rielaborazione di tutte le competenze mensili a partire dalla mensilità di marzo 2022, attraverso il ricalcolo degli importi effettivamente dovuti e il calcolo delle differenze, sia in positivo che in negativo, con gli importi già liquidati nel corso dell’annualità 2022 tenuto conto anche delle mensilità già erogate nei primi mesi del 2023. A seguito di tale rielaborazione, sono state determinate alcune compensazioni, che hanno dato luogo a importi da erogare in favore del richiedente l’assegno o a somme che sono state erogate indebitamente e che quindi devono essere oggetto di recupero. A partire dalla rata del mese di aprile 2023, gli eventuali conguagli positivi hanno cominciato ad essere posti in liquidazione, in aggiunta alle quote ordinariamente percepite, e contestualmente si è proceduto anche al recupero delle somme indebitamente erogate, privilegiando la compensazione degli importi, laddove possibile, con le rate future: in ogni caso la trattenuta massima è stata effettuata nei limiti del quinto dell’importo della mensilità individuata e non è stata operata se l’importo totale da recuperare è risultato inferiore o pari a 12 euro. 
I dati relativi alle competenze mensili di cui al presente Report potranno quindi subire ulteriori modifiche nei prossimi mesi, in relazione all’aggiornamento degli archivi amministrativi sia riferibili alla liquidazione di nuove prestazioni, sia alle compensazioni ancora da operare sulle prestazioni vigenti.
Per ulteriori chiarimenti si può far riferimento al messaggio Inps n. 1947 del 26 maggio 2023.</t>
  </si>
  <si>
    <t>maggio 2023</t>
  </si>
  <si>
    <t>mese di competenza: MAGGIO 2023</t>
  </si>
  <si>
    <t xml:space="preserve">aprile </t>
  </si>
  <si>
    <t>giugno 2023</t>
  </si>
  <si>
    <t>Tavola 1.6.2 – Numero di figli pagati e relativi importi medi mensili di competenza dell'AUU per regione di residenza - Anno 2023</t>
  </si>
  <si>
    <t>mese di competenza: GIUGNO 2023</t>
  </si>
  <si>
    <t>Anno 2022
(Periodo Marzo-Dicembre)</t>
  </si>
  <si>
    <t>luglio 2023</t>
  </si>
  <si>
    <t>mese di competenza: LUGLIO 2023</t>
  </si>
  <si>
    <t>APPENDICE STATISTICA SETTEMBRE 2023</t>
  </si>
  <si>
    <t xml:space="preserve"> Lettura dati 25 settembre 2023</t>
  </si>
  <si>
    <t xml:space="preserve">** A decorrere dalla competenza del mese di  marzo 2023, in assenza di ISEE in corso di validità, è stato corrisposto l'importo minimo spettante. Nel caso in cui la presentazione della dichiarazione DSU avviene in un momento successivo, ma entro il 30 giugno 2023, l'INPS provvede al ricalcolo dell'assegno a partire dalla competenza di marzo 2023, mentre nel caso di presentazione della dichiarazione DSU a partire dal 1^ luglio 2023, gli importi sono adeguati a decorrere dal mese di competenza successivo rispetto a quello di presentazione (cfr. Circ. INPS 23/2022). 
</t>
  </si>
  <si>
    <t>agosto 2023</t>
  </si>
  <si>
    <t>mese di competenza: AGOSTO 2023</t>
  </si>
  <si>
    <r>
      <t xml:space="preserve">Anno 2023
</t>
    </r>
    <r>
      <rPr>
        <sz val="12"/>
        <color theme="1"/>
        <rFont val="Verdana"/>
        <family val="2"/>
      </rPr>
      <t>(Periodo di competenza Gennaio-Agosto)</t>
    </r>
  </si>
  <si>
    <t>Anno 2023
(periodo Gennaio-Agosto)</t>
  </si>
  <si>
    <t>Anno 2023
(Periodo Gennaio-Agosto)</t>
  </si>
  <si>
    <t xml:space="preserve"> Lettura dati 4 ottobre 2023</t>
  </si>
  <si>
    <r>
      <t xml:space="preserve">Nella prima Sezione della presente Appendice Statistica sono esposti i dati relativi alle domande di AUU presentate a partire dal 1^ gennaio 2022 e ai pagamenti riferiti al periodo di competenza </t>
    </r>
    <r>
      <rPr>
        <b/>
        <sz val="12"/>
        <color theme="1"/>
        <rFont val="Calibri"/>
        <family val="2"/>
        <scheme val="minor"/>
      </rPr>
      <t>marzo 2022 - agosto 2023.</t>
    </r>
    <r>
      <rPr>
        <sz val="12"/>
        <color theme="1"/>
        <rFont val="Calibri"/>
        <family val="2"/>
        <scheme val="minor"/>
      </rPr>
      <t xml:space="preserve"> 
Nella seconda Sezione sono riportati i dati relativi all'integrazione di AUU del periodo marzo 2022 - agosto 2023 a favore dei nuclei percettori di RdC</t>
    </r>
    <r>
      <rPr>
        <b/>
        <sz val="12"/>
        <color theme="1"/>
        <rFont val="Calibri"/>
        <family val="2"/>
        <scheme val="minor"/>
      </rPr>
      <t>.</t>
    </r>
    <r>
      <rPr>
        <sz val="12"/>
        <color theme="1"/>
        <rFont val="Calibri"/>
        <family val="2"/>
        <scheme val="minor"/>
      </rPr>
      <t xml:space="preserve">
Nella terza Sezione sono totalizzati i dati relativi ai beneficiari complessivi di cui alle due Sezioni precedenti</t>
    </r>
  </si>
  <si>
    <t xml:space="preserve">** I figli beneficiari dell'AUU nel singolo anno di cui alle tavole 1.11 e 2.3 del presente Report, non sono sommabili in quanto i due aggregati - figli appartenenti a nuclei AUU a domanda e figli appartenenti a nuclei percettori di RdC - non sono del tutto disgiunti, poiché la possibilità di richiesta di pagamento dell’assegno al 50% tra i due genitori ha determinato per alcuni figli di genitori separati/non conviventi la contestuale presenza in entrambi i gruppi. Tali duplicazioni sono state quindi neutralizzate, e nella presente tavola sono riportati individui distinti. </t>
  </si>
  <si>
    <t>Numero 
nuclei* totali</t>
  </si>
  <si>
    <t xml:space="preserve">Numero 
figli totali 
(univoci)**
</t>
  </si>
  <si>
    <t>Numero complessivo di nuclei* pagati</t>
  </si>
  <si>
    <t>* Il numero di nuclei totali indicato è dato dalla somma dei richiedenti AUU (di cui alla Tavola 1.11) e dei nuclei percettori di RdC (di cui alla Tavola 2.3) del presente Report.</t>
  </si>
  <si>
    <t>* In questa tavola risultano sommati i dati delle due sezioni precedenti (Tavola 1.3 e Tavola 2.1) e nel caso dei beneficiari non percettori di RdC, per nucleo si intende il richiedente la prestazione.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</si>
</sst>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0.00_-;\-* #,##0.00_-;_-* &quot;-&quot;??_-;_-@_-"/>
    <numFmt numFmtId="164" formatCode="_-* #,##0_-;\-* #,##0_-;_-* &quot;-&quot;??_-;_-@_-"/>
    <numFmt numFmtId="165" formatCode="0.0"/>
    <numFmt numFmtId="166" formatCode="0.0%"/>
    <numFmt numFmtId="167" formatCode="0.0000"/>
    <numFmt numFmtId="168" formatCode="_-* #,##0.0_-;\-* #,##0.0_-;_-* &quot;-&quot;??_-;_-@_-"/>
    <numFmt numFmtId="169" formatCode="#,##0.00_ ;\-#,##0.00\ "/>
    <numFmt numFmtId="170" formatCode="_-* #,##0.0000_-;\-* #,##0.0000_-;_-* &quot;-&quot;??_-;_-@_-"/>
    <numFmt numFmtId="171" formatCode="_-* #,##0.0\ _€_-;\-* #,##0.0\ _€_-;_-* &quot;-&quot;?\ _€_-;_-@_-"/>
  </numFmts>
  <fonts count="62" x14ac:knownFonts="1">
    <font>
      <sz val="11"/>
      <color theme="1"/>
      <name val="Calibri"/>
      <family val="2"/>
      <scheme val="minor"/>
    </font>
    <font>
      <sz val="11"/>
      <color theme="1"/>
      <name val="Calibri"/>
      <family val="2"/>
      <scheme val="minor"/>
    </font>
    <font>
      <b/>
      <sz val="10"/>
      <name val="Verdana"/>
      <family val="2"/>
    </font>
    <font>
      <sz val="8"/>
      <color theme="1"/>
      <name val="Verdana"/>
      <family val="2"/>
    </font>
    <font>
      <sz val="10"/>
      <name val="Verdana"/>
      <family val="2"/>
    </font>
    <font>
      <b/>
      <i/>
      <sz val="10"/>
      <name val="Verdana"/>
      <family val="2"/>
    </font>
    <font>
      <sz val="10"/>
      <name val="Arial"/>
      <family val="2"/>
    </font>
    <font>
      <i/>
      <sz val="10"/>
      <name val="Verdana"/>
      <family val="2"/>
    </font>
    <font>
      <i/>
      <sz val="10"/>
      <color theme="1"/>
      <name val="Verdana"/>
      <family val="2"/>
    </font>
    <font>
      <b/>
      <sz val="8"/>
      <color theme="1"/>
      <name val="Verdana"/>
      <family val="2"/>
    </font>
    <font>
      <sz val="8"/>
      <name val="Calibri"/>
      <family val="2"/>
      <scheme val="minor"/>
    </font>
    <font>
      <sz val="12"/>
      <color rgb="FFFF0000"/>
      <name val="Verdana"/>
      <family val="2"/>
    </font>
    <font>
      <b/>
      <sz val="12"/>
      <name val="Verdana"/>
      <family val="2"/>
    </font>
    <font>
      <sz val="12"/>
      <color theme="1"/>
      <name val="Verdana"/>
      <family val="2"/>
    </font>
    <font>
      <sz val="12"/>
      <name val="Verdana"/>
      <family val="2"/>
    </font>
    <font>
      <i/>
      <sz val="12"/>
      <name val="Verdana"/>
      <family val="2"/>
    </font>
    <font>
      <i/>
      <sz val="12"/>
      <color theme="1"/>
      <name val="Verdana"/>
      <family val="2"/>
    </font>
    <font>
      <sz val="12"/>
      <color theme="1"/>
      <name val="Calibri"/>
      <family val="2"/>
      <scheme val="minor"/>
    </font>
    <font>
      <b/>
      <i/>
      <sz val="12"/>
      <color theme="1"/>
      <name val="Verdana"/>
      <family val="2"/>
    </font>
    <font>
      <b/>
      <sz val="12"/>
      <color theme="1"/>
      <name val="Verdana"/>
      <family val="2"/>
    </font>
    <font>
      <b/>
      <i/>
      <sz val="12"/>
      <name val="Verdana"/>
      <family val="2"/>
    </font>
    <font>
      <i/>
      <sz val="11"/>
      <color theme="1"/>
      <name val="Calibri"/>
      <family val="2"/>
      <scheme val="minor"/>
    </font>
    <font>
      <i/>
      <sz val="9"/>
      <name val="Verdana"/>
      <family val="2"/>
    </font>
    <font>
      <sz val="20"/>
      <color rgb="FF0099FF"/>
      <name val="Cambria"/>
      <family val="1"/>
    </font>
    <font>
      <sz val="10"/>
      <color theme="1"/>
      <name val="Verdana"/>
      <family val="2"/>
    </font>
    <font>
      <b/>
      <sz val="18"/>
      <color theme="1"/>
      <name val="Calibri"/>
      <family val="2"/>
      <scheme val="minor"/>
    </font>
    <font>
      <i/>
      <sz val="11"/>
      <color theme="1"/>
      <name val="Verdana"/>
      <family val="2"/>
    </font>
    <font>
      <i/>
      <sz val="11"/>
      <name val="Verdana"/>
      <family val="2"/>
    </font>
    <font>
      <i/>
      <sz val="9"/>
      <color theme="1"/>
      <name val="Verdana"/>
      <family val="2"/>
    </font>
    <font>
      <sz val="11"/>
      <color theme="1"/>
      <name val="Verdana"/>
      <family val="2"/>
    </font>
    <font>
      <sz val="11"/>
      <name val="Verdana"/>
      <family val="2"/>
    </font>
    <font>
      <b/>
      <i/>
      <sz val="11"/>
      <name val="Verdana"/>
      <family val="2"/>
    </font>
    <font>
      <b/>
      <sz val="11"/>
      <name val="Verdana"/>
      <family val="2"/>
    </font>
    <font>
      <sz val="9"/>
      <name val="Verdana"/>
      <family val="2"/>
    </font>
    <font>
      <b/>
      <sz val="9"/>
      <name val="Verdana"/>
      <family val="2"/>
    </font>
    <font>
      <i/>
      <u/>
      <sz val="11"/>
      <color theme="1"/>
      <name val="Verdana"/>
      <family val="2"/>
    </font>
    <font>
      <b/>
      <sz val="12"/>
      <color theme="1"/>
      <name val="Calibri"/>
      <family val="2"/>
      <scheme val="minor"/>
    </font>
    <font>
      <b/>
      <sz val="14"/>
      <color theme="1"/>
      <name val="Calibri"/>
      <family val="2"/>
      <scheme val="minor"/>
    </font>
    <font>
      <b/>
      <sz val="11"/>
      <color theme="1"/>
      <name val="Calibri"/>
      <family val="2"/>
      <scheme val="minor"/>
    </font>
    <font>
      <i/>
      <sz val="12"/>
      <color theme="1"/>
      <name val="Calibri"/>
      <family val="2"/>
      <scheme val="minor"/>
    </font>
    <font>
      <sz val="14"/>
      <name val="Verdana"/>
      <family val="2"/>
    </font>
    <font>
      <i/>
      <sz val="14"/>
      <color theme="1"/>
      <name val="Verdana"/>
      <family val="2"/>
    </font>
    <font>
      <i/>
      <sz val="16"/>
      <name val="Verdana"/>
      <family val="2"/>
    </font>
    <font>
      <b/>
      <i/>
      <sz val="11"/>
      <color rgb="FFFF0000"/>
      <name val="Verdana"/>
      <family val="2"/>
    </font>
    <font>
      <i/>
      <u/>
      <sz val="12"/>
      <color theme="1"/>
      <name val="Verdana"/>
      <family val="2"/>
    </font>
    <font>
      <i/>
      <sz val="10"/>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b/>
      <i/>
      <sz val="12"/>
      <color rgb="FFFF0000"/>
      <name val="Verdana"/>
      <family val="2"/>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4">
    <border>
      <left/>
      <right/>
      <top/>
      <bottom/>
      <diagonal/>
    </border>
    <border>
      <left/>
      <right/>
      <top/>
      <bottom style="double">
        <color indexed="64"/>
      </bottom>
      <diagonal/>
    </border>
    <border>
      <left/>
      <right/>
      <top style="double">
        <color indexed="64"/>
      </top>
      <bottom/>
      <diagonal/>
    </border>
    <border>
      <left/>
      <right/>
      <top/>
      <bottom style="thin">
        <color indexed="64"/>
      </bottom>
      <diagonal/>
    </border>
    <border>
      <left style="thin">
        <color indexed="64"/>
      </left>
      <right/>
      <top/>
      <bottom/>
      <diagonal/>
    </border>
    <border>
      <left/>
      <right/>
      <top style="thin">
        <color indexed="64"/>
      </top>
      <bottom style="double">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double">
        <color indexed="64"/>
      </top>
      <bottom style="double">
        <color indexed="64"/>
      </bottom>
      <diagonal/>
    </border>
    <border>
      <left/>
      <right/>
      <top style="double">
        <color indexed="64"/>
      </top>
      <bottom style="thin">
        <color indexed="64"/>
      </bottom>
      <diagonal/>
    </border>
    <border>
      <left/>
      <right style="thin">
        <color indexed="64"/>
      </right>
      <top/>
      <bottom style="double">
        <color indexed="64"/>
      </bottom>
      <diagonal/>
    </border>
    <border>
      <left style="thin">
        <color indexed="64"/>
      </left>
      <right/>
      <top/>
      <bottom style="double">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style="double">
        <color indexed="64"/>
      </top>
      <bottom style="thin">
        <color indexed="64"/>
      </bottom>
      <diagonal/>
    </border>
    <border>
      <left style="thin">
        <color indexed="64"/>
      </left>
      <right/>
      <top style="thin">
        <color indexed="64"/>
      </top>
      <bottom style="double">
        <color indexed="64"/>
      </bottom>
      <diagonal/>
    </border>
    <border>
      <left/>
      <right style="double">
        <color indexed="64"/>
      </right>
      <top/>
      <bottom/>
      <diagonal/>
    </border>
    <border>
      <left/>
      <right style="double">
        <color indexed="64"/>
      </right>
      <top style="thin">
        <color indexed="64"/>
      </top>
      <bottom style="double">
        <color indexed="64"/>
      </bottom>
      <diagonal/>
    </border>
    <border>
      <left/>
      <right style="double">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thin">
        <color indexed="64"/>
      </top>
      <bottom style="double">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52">
    <xf numFmtId="0" fontId="0"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6" fillId="0" borderId="0"/>
    <xf numFmtId="43" fontId="6" fillId="0" borderId="0" applyFont="0" applyFill="0" applyBorder="0" applyAlignment="0" applyProtection="0"/>
    <xf numFmtId="43"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0" fontId="1" fillId="0" borderId="0"/>
    <xf numFmtId="0" fontId="6" fillId="0" borderId="0"/>
    <xf numFmtId="0" fontId="46" fillId="0" borderId="0" applyNumberFormat="0" applyFill="0" applyBorder="0" applyAlignment="0" applyProtection="0"/>
    <xf numFmtId="0" fontId="47" fillId="0" borderId="25" applyNumberFormat="0" applyFill="0" applyAlignment="0" applyProtection="0"/>
    <xf numFmtId="0" fontId="48" fillId="0" borderId="26" applyNumberFormat="0" applyFill="0" applyAlignment="0" applyProtection="0"/>
    <xf numFmtId="0" fontId="49" fillId="0" borderId="27" applyNumberFormat="0" applyFill="0" applyAlignment="0" applyProtection="0"/>
    <xf numFmtId="0" fontId="49" fillId="0" borderId="0" applyNumberFormat="0" applyFill="0" applyBorder="0" applyAlignment="0" applyProtection="0"/>
    <xf numFmtId="0" fontId="50" fillId="2" borderId="0" applyNumberFormat="0" applyBorder="0" applyAlignment="0" applyProtection="0"/>
    <xf numFmtId="0" fontId="51" fillId="3" borderId="0" applyNumberFormat="0" applyBorder="0" applyAlignment="0" applyProtection="0"/>
    <xf numFmtId="0" fontId="52" fillId="4" borderId="0" applyNumberFormat="0" applyBorder="0" applyAlignment="0" applyProtection="0"/>
    <xf numFmtId="0" fontId="53" fillId="5" borderId="28" applyNumberFormat="0" applyAlignment="0" applyProtection="0"/>
    <xf numFmtId="0" fontId="54" fillId="6" borderId="29" applyNumberFormat="0" applyAlignment="0" applyProtection="0"/>
    <xf numFmtId="0" fontId="55" fillId="6" borderId="28" applyNumberFormat="0" applyAlignment="0" applyProtection="0"/>
    <xf numFmtId="0" fontId="56" fillId="0" borderId="30" applyNumberFormat="0" applyFill="0" applyAlignment="0" applyProtection="0"/>
    <xf numFmtId="0" fontId="57" fillId="7" borderId="31" applyNumberFormat="0" applyAlignment="0" applyProtection="0"/>
    <xf numFmtId="0" fontId="58" fillId="0" borderId="0" applyNumberFormat="0" applyFill="0" applyBorder="0" applyAlignment="0" applyProtection="0"/>
    <xf numFmtId="0" fontId="1" fillId="8" borderId="32" applyNumberFormat="0" applyFont="0" applyAlignment="0" applyProtection="0"/>
    <xf numFmtId="0" fontId="59" fillId="0" borderId="0" applyNumberFormat="0" applyFill="0" applyBorder="0" applyAlignment="0" applyProtection="0"/>
    <xf numFmtId="0" fontId="38" fillId="0" borderId="33" applyNumberFormat="0" applyFill="0" applyAlignment="0" applyProtection="0"/>
    <xf numFmtId="0" fontId="60"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60"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60"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60"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60"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60"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cellStyleXfs>
  <cellXfs count="439">
    <xf numFmtId="0" fontId="0" fillId="0" borderId="0" xfId="0"/>
    <xf numFmtId="0" fontId="3" fillId="0" borderId="0" xfId="3" applyFont="1" applyAlignment="1">
      <alignment vertical="center"/>
    </xf>
    <xf numFmtId="164" fontId="4" fillId="0" borderId="0" xfId="1" applyNumberFormat="1" applyFont="1" applyFill="1" applyBorder="1" applyAlignment="1">
      <alignment horizontal="left" vertical="center" wrapText="1"/>
    </xf>
    <xf numFmtId="9" fontId="3" fillId="0" borderId="0" xfId="2" applyFont="1" applyAlignment="1">
      <alignment horizontal="right" vertical="center"/>
    </xf>
    <xf numFmtId="164" fontId="3" fillId="0" borderId="0" xfId="5" applyNumberFormat="1" applyFont="1" applyAlignment="1">
      <alignment vertical="center"/>
    </xf>
    <xf numFmtId="0" fontId="9" fillId="0" borderId="0" xfId="3" applyFont="1" applyAlignment="1">
      <alignment vertical="center"/>
    </xf>
    <xf numFmtId="164" fontId="9" fillId="0" borderId="0" xfId="1" applyNumberFormat="1" applyFont="1" applyAlignment="1">
      <alignment vertical="center"/>
    </xf>
    <xf numFmtId="2" fontId="11" fillId="0" borderId="0" xfId="3" applyNumberFormat="1" applyFont="1" applyAlignment="1">
      <alignment vertical="center"/>
    </xf>
    <xf numFmtId="167" fontId="3" fillId="0" borderId="0" xfId="3" applyNumberFormat="1" applyFont="1" applyAlignment="1">
      <alignment vertical="center"/>
    </xf>
    <xf numFmtId="0" fontId="13" fillId="0" borderId="0" xfId="3" applyFont="1"/>
    <xf numFmtId="0" fontId="17" fillId="0" borderId="0" xfId="0" applyFont="1"/>
    <xf numFmtId="164" fontId="15" fillId="0" borderId="0" xfId="1" applyNumberFormat="1" applyFont="1" applyBorder="1" applyAlignment="1">
      <alignment wrapText="1"/>
    </xf>
    <xf numFmtId="164" fontId="14" fillId="0" borderId="0" xfId="1" applyNumberFormat="1" applyFont="1" applyBorder="1" applyAlignment="1">
      <alignment vertical="center" wrapText="1"/>
    </xf>
    <xf numFmtId="0" fontId="7" fillId="0" borderId="0" xfId="4" applyFont="1" applyAlignment="1">
      <alignment vertical="center" wrapText="1"/>
    </xf>
    <xf numFmtId="164" fontId="8" fillId="0" borderId="0" xfId="1" applyNumberFormat="1" applyFont="1" applyBorder="1" applyAlignment="1">
      <alignment horizontal="left" vertical="center"/>
    </xf>
    <xf numFmtId="0" fontId="7" fillId="0" borderId="1" xfId="4" applyFont="1" applyBorder="1" applyAlignment="1">
      <alignment vertical="center" wrapText="1"/>
    </xf>
    <xf numFmtId="164" fontId="8" fillId="0" borderId="1" xfId="1" applyNumberFormat="1" applyFont="1" applyBorder="1" applyAlignment="1">
      <alignment horizontal="left" vertical="center"/>
    </xf>
    <xf numFmtId="164" fontId="2" fillId="0" borderId="5" xfId="1" applyNumberFormat="1" applyFont="1" applyFill="1" applyBorder="1" applyAlignment="1">
      <alignment horizontal="left" vertical="center" wrapText="1"/>
    </xf>
    <xf numFmtId="0" fontId="12" fillId="0" borderId="1" xfId="3" applyFont="1" applyBorder="1" applyAlignment="1">
      <alignment vertical="center" wrapText="1"/>
    </xf>
    <xf numFmtId="166" fontId="15" fillId="0" borderId="0" xfId="2" applyNumberFormat="1" applyFont="1" applyBorder="1" applyAlignment="1">
      <alignment horizontal="center" vertical="center" wrapText="1"/>
    </xf>
    <xf numFmtId="166" fontId="15" fillId="0" borderId="7" xfId="2" applyNumberFormat="1" applyFont="1" applyBorder="1" applyAlignment="1">
      <alignment horizontal="center" vertical="center" wrapText="1"/>
    </xf>
    <xf numFmtId="0" fontId="12" fillId="0" borderId="9" xfId="4" applyFont="1" applyBorder="1" applyAlignment="1">
      <alignment vertical="center" wrapText="1"/>
    </xf>
    <xf numFmtId="164" fontId="12" fillId="0" borderId="9" xfId="1" applyNumberFormat="1" applyFont="1" applyBorder="1" applyAlignment="1">
      <alignment vertical="center" wrapText="1"/>
    </xf>
    <xf numFmtId="166" fontId="15" fillId="0" borderId="0" xfId="2" applyNumberFormat="1" applyFont="1" applyBorder="1" applyAlignment="1">
      <alignment horizontal="center" wrapText="1"/>
    </xf>
    <xf numFmtId="164" fontId="3" fillId="0" borderId="0" xfId="3" applyNumberFormat="1" applyFont="1" applyAlignment="1">
      <alignment vertical="center"/>
    </xf>
    <xf numFmtId="168" fontId="9" fillId="0" borderId="0" xfId="1" applyNumberFormat="1" applyFont="1" applyAlignment="1">
      <alignment vertical="center"/>
    </xf>
    <xf numFmtId="0" fontId="14" fillId="0" borderId="1" xfId="4" applyFont="1" applyBorder="1" applyAlignment="1">
      <alignment horizontal="right" vertical="center" wrapText="1"/>
    </xf>
    <xf numFmtId="0" fontId="12" fillId="0" borderId="1" xfId="4" applyFont="1" applyBorder="1" applyAlignment="1">
      <alignment horizontal="right" vertical="center" wrapText="1"/>
    </xf>
    <xf numFmtId="164" fontId="4" fillId="0" borderId="1" xfId="1" applyNumberFormat="1" applyFont="1" applyFill="1" applyBorder="1" applyAlignment="1">
      <alignment horizontal="right" vertical="center" wrapText="1"/>
    </xf>
    <xf numFmtId="164" fontId="4" fillId="0" borderId="12" xfId="1" applyNumberFormat="1" applyFont="1" applyFill="1" applyBorder="1" applyAlignment="1">
      <alignment horizontal="right" vertical="center" wrapText="1"/>
    </xf>
    <xf numFmtId="0" fontId="4" fillId="0" borderId="1" xfId="3" applyFont="1" applyBorder="1" applyAlignment="1">
      <alignment horizontal="right" vertical="center" wrapText="1"/>
    </xf>
    <xf numFmtId="164" fontId="22" fillId="0" borderId="0" xfId="1" applyNumberFormat="1" applyFont="1" applyFill="1" applyBorder="1" applyAlignment="1">
      <alignment horizontal="left" vertical="center" wrapText="1"/>
    </xf>
    <xf numFmtId="0" fontId="0" fillId="0" borderId="1" xfId="0" applyBorder="1"/>
    <xf numFmtId="0" fontId="2" fillId="0" borderId="1" xfId="3" applyFont="1" applyBorder="1" applyAlignment="1">
      <alignment vertical="center" wrapText="1"/>
    </xf>
    <xf numFmtId="0" fontId="2" fillId="0" borderId="1" xfId="3" applyFont="1" applyBorder="1" applyAlignment="1">
      <alignment vertical="top" wrapText="1"/>
    </xf>
    <xf numFmtId="0" fontId="8" fillId="0" borderId="0" xfId="0" applyFont="1" applyBorder="1" applyAlignment="1">
      <alignment horizontal="left" vertical="center" wrapText="1"/>
    </xf>
    <xf numFmtId="0" fontId="16" fillId="0" borderId="0" xfId="0" applyFont="1" applyAlignment="1">
      <alignment horizontal="left" vertical="center"/>
    </xf>
    <xf numFmtId="0" fontId="26" fillId="0" borderId="0" xfId="0" applyFont="1" applyBorder="1" applyAlignment="1">
      <alignment horizontal="left" vertical="center"/>
    </xf>
    <xf numFmtId="0" fontId="0" fillId="0" borderId="14" xfId="0" applyBorder="1"/>
    <xf numFmtId="0" fontId="0" fillId="0" borderId="15" xfId="0" applyBorder="1"/>
    <xf numFmtId="0" fontId="0" fillId="0" borderId="16" xfId="0" applyBorder="1"/>
    <xf numFmtId="0" fontId="0" fillId="0" borderId="4" xfId="0" applyBorder="1"/>
    <xf numFmtId="0" fontId="0" fillId="0" borderId="0" xfId="0" applyBorder="1"/>
    <xf numFmtId="0" fontId="0" fillId="0" borderId="7" xfId="0" applyBorder="1"/>
    <xf numFmtId="0" fontId="13" fillId="0" borderId="0" xfId="0" applyFont="1" applyBorder="1" applyAlignment="1">
      <alignment horizontal="left" vertical="center"/>
    </xf>
    <xf numFmtId="0" fontId="0" fillId="0" borderId="17" xfId="0" applyBorder="1"/>
    <xf numFmtId="0" fontId="0" fillId="0" borderId="6" xfId="0" applyBorder="1"/>
    <xf numFmtId="0" fontId="26" fillId="0" borderId="1" xfId="0" applyFont="1" applyBorder="1" applyAlignment="1">
      <alignment horizontal="left" vertical="center"/>
    </xf>
    <xf numFmtId="0" fontId="18" fillId="0" borderId="0" xfId="3" applyFont="1"/>
    <xf numFmtId="0" fontId="3" fillId="0" borderId="1" xfId="3" applyFont="1" applyBorder="1" applyAlignment="1">
      <alignment vertical="center"/>
    </xf>
    <xf numFmtId="168" fontId="4" fillId="0" borderId="0" xfId="1" applyNumberFormat="1" applyFont="1" applyFill="1" applyBorder="1" applyAlignment="1">
      <alignment horizontal="left" vertical="center" wrapText="1"/>
    </xf>
    <xf numFmtId="0" fontId="12" fillId="0" borderId="0" xfId="3" applyFont="1" applyAlignment="1">
      <alignment horizontal="left" vertical="center" wrapText="1"/>
    </xf>
    <xf numFmtId="0" fontId="15" fillId="0" borderId="0" xfId="4" applyFont="1" applyAlignment="1">
      <alignment wrapText="1"/>
    </xf>
    <xf numFmtId="170" fontId="3" fillId="0" borderId="0" xfId="3" applyNumberFormat="1" applyFont="1" applyAlignment="1">
      <alignment vertical="center"/>
    </xf>
    <xf numFmtId="17" fontId="8" fillId="0" borderId="0" xfId="3" applyNumberFormat="1" applyFont="1"/>
    <xf numFmtId="0" fontId="14" fillId="0" borderId="10" xfId="3" applyFont="1" applyBorder="1" applyAlignment="1">
      <alignment vertical="center" wrapText="1"/>
    </xf>
    <xf numFmtId="0" fontId="14" fillId="0" borderId="10" xfId="3" applyFont="1" applyBorder="1" applyAlignment="1">
      <alignment horizontal="right" vertical="center" wrapText="1"/>
    </xf>
    <xf numFmtId="0" fontId="13" fillId="0" borderId="0" xfId="3" applyFont="1" applyAlignment="1">
      <alignment vertical="center"/>
    </xf>
    <xf numFmtId="164" fontId="14" fillId="0" borderId="0" xfId="1" applyNumberFormat="1" applyFont="1" applyFill="1" applyBorder="1" applyAlignment="1">
      <alignment horizontal="left" vertical="center" wrapText="1"/>
    </xf>
    <xf numFmtId="0" fontId="30" fillId="0" borderId="1" xfId="3" applyFont="1" applyBorder="1" applyAlignment="1">
      <alignment horizontal="right" vertical="center" wrapText="1"/>
    </xf>
    <xf numFmtId="164" fontId="30" fillId="0" borderId="0" xfId="1" applyNumberFormat="1" applyFont="1" applyFill="1" applyBorder="1" applyAlignment="1">
      <alignment horizontal="left" vertical="center" wrapText="1"/>
    </xf>
    <xf numFmtId="164" fontId="32" fillId="0" borderId="5" xfId="1" applyNumberFormat="1" applyFont="1" applyFill="1" applyBorder="1" applyAlignment="1">
      <alignment horizontal="left" vertical="center" wrapText="1"/>
    </xf>
    <xf numFmtId="17" fontId="8" fillId="0" borderId="0" xfId="0" applyNumberFormat="1" applyFont="1"/>
    <xf numFmtId="168" fontId="2" fillId="0" borderId="1" xfId="3" applyNumberFormat="1" applyFont="1" applyBorder="1" applyAlignment="1">
      <alignment vertical="center" wrapText="1"/>
    </xf>
    <xf numFmtId="168" fontId="4" fillId="0" borderId="1" xfId="3" applyNumberFormat="1" applyFont="1" applyBorder="1" applyAlignment="1">
      <alignment horizontal="right" vertical="center" wrapText="1"/>
    </xf>
    <xf numFmtId="168" fontId="8" fillId="0" borderId="0" xfId="1" applyNumberFormat="1" applyFont="1" applyBorder="1" applyAlignment="1">
      <alignment horizontal="left" vertical="center"/>
    </xf>
    <xf numFmtId="168" fontId="3" fillId="0" borderId="0" xfId="3" applyNumberFormat="1" applyFont="1" applyAlignment="1">
      <alignment vertical="center"/>
    </xf>
    <xf numFmtId="168" fontId="9" fillId="0" borderId="0" xfId="3" applyNumberFormat="1" applyFont="1" applyAlignment="1">
      <alignment vertical="center"/>
    </xf>
    <xf numFmtId="168" fontId="3" fillId="0" borderId="0" xfId="2" applyNumberFormat="1" applyFont="1" applyAlignment="1">
      <alignment horizontal="right" vertical="center"/>
    </xf>
    <xf numFmtId="168" fontId="3" fillId="0" borderId="1" xfId="3" applyNumberFormat="1" applyFont="1" applyBorder="1" applyAlignment="1">
      <alignment vertical="center"/>
    </xf>
    <xf numFmtId="17" fontId="8" fillId="0" borderId="0" xfId="3" applyNumberFormat="1" applyFont="1" applyAlignment="1"/>
    <xf numFmtId="164" fontId="33" fillId="0" borderId="0" xfId="1" applyNumberFormat="1" applyFont="1" applyFill="1" applyBorder="1" applyAlignment="1">
      <alignment horizontal="left" vertical="center" wrapText="1"/>
    </xf>
    <xf numFmtId="17" fontId="8" fillId="0" borderId="0" xfId="3" applyNumberFormat="1" applyFont="1" applyAlignment="1">
      <alignment vertical="center"/>
    </xf>
    <xf numFmtId="0" fontId="29" fillId="0" borderId="0" xfId="3" applyFont="1"/>
    <xf numFmtId="0" fontId="29" fillId="0" borderId="0" xfId="3" applyFont="1" applyBorder="1"/>
    <xf numFmtId="0" fontId="16" fillId="0" borderId="1" xfId="0" applyFont="1" applyBorder="1" applyAlignment="1">
      <alignment horizontal="left" vertical="center"/>
    </xf>
    <xf numFmtId="0" fontId="13" fillId="0" borderId="0" xfId="0" applyFont="1" applyBorder="1" applyAlignment="1">
      <alignment vertical="center"/>
    </xf>
    <xf numFmtId="0" fontId="17" fillId="0" borderId="0" xfId="0" applyFont="1" applyAlignment="1"/>
    <xf numFmtId="0" fontId="0" fillId="0" borderId="0" xfId="0" applyAlignment="1"/>
    <xf numFmtId="164" fontId="12" fillId="0" borderId="0" xfId="1" applyNumberFormat="1" applyFont="1" applyFill="1" applyBorder="1" applyAlignment="1">
      <alignment horizontal="left" vertical="center" wrapText="1"/>
    </xf>
    <xf numFmtId="164" fontId="19" fillId="0" borderId="0" xfId="0" applyNumberFormat="1" applyFont="1" applyAlignment="1">
      <alignment horizontal="right"/>
    </xf>
    <xf numFmtId="169" fontId="19" fillId="0" borderId="0" xfId="0" applyNumberFormat="1" applyFont="1" applyBorder="1" applyAlignment="1">
      <alignment horizontal="right"/>
    </xf>
    <xf numFmtId="0" fontId="12" fillId="0" borderId="2" xfId="3" applyFont="1" applyBorder="1" applyAlignment="1">
      <alignment vertical="center" wrapText="1"/>
    </xf>
    <xf numFmtId="164" fontId="14" fillId="0" borderId="1" xfId="1" applyNumberFormat="1" applyFont="1" applyBorder="1" applyAlignment="1">
      <alignment horizontal="center" vertical="top" wrapText="1"/>
    </xf>
    <xf numFmtId="17" fontId="8" fillId="0" borderId="0" xfId="0" applyNumberFormat="1" applyFont="1" applyBorder="1"/>
    <xf numFmtId="0" fontId="8" fillId="0" borderId="1" xfId="0" applyFont="1" applyBorder="1" applyAlignment="1">
      <alignment vertical="center"/>
    </xf>
    <xf numFmtId="0" fontId="16" fillId="0" borderId="1" xfId="0" applyFont="1" applyBorder="1" applyAlignment="1">
      <alignment vertical="center"/>
    </xf>
    <xf numFmtId="0" fontId="27" fillId="0" borderId="1" xfId="3" applyFont="1" applyBorder="1" applyAlignment="1">
      <alignment vertical="center"/>
    </xf>
    <xf numFmtId="164" fontId="5" fillId="0" borderId="0" xfId="1" applyNumberFormat="1" applyFont="1" applyFill="1" applyBorder="1" applyAlignment="1">
      <alignment horizontal="center" vertical="center" wrapText="1"/>
    </xf>
    <xf numFmtId="164" fontId="15" fillId="0" borderId="0" xfId="1" applyNumberFormat="1" applyFont="1" applyBorder="1" applyAlignment="1">
      <alignment vertical="center" wrapText="1"/>
    </xf>
    <xf numFmtId="164" fontId="12" fillId="0" borderId="0" xfId="1" quotePrefix="1" applyNumberFormat="1" applyFont="1" applyFill="1" applyBorder="1" applyAlignment="1">
      <alignment horizontal="left" vertical="center" wrapText="1"/>
    </xf>
    <xf numFmtId="164" fontId="4" fillId="0" borderId="0" xfId="1" applyNumberFormat="1" applyFont="1" applyFill="1" applyBorder="1" applyAlignment="1">
      <alignment horizontal="right" vertical="center" wrapText="1"/>
    </xf>
    <xf numFmtId="164" fontId="34" fillId="0" borderId="0" xfId="1" applyNumberFormat="1" applyFont="1" applyFill="1" applyBorder="1" applyAlignment="1">
      <alignment horizontal="left" vertical="center" wrapText="1"/>
    </xf>
    <xf numFmtId="0" fontId="3" fillId="0" borderId="0" xfId="3" applyFont="1" applyBorder="1" applyAlignment="1">
      <alignment vertical="center"/>
    </xf>
    <xf numFmtId="0" fontId="36" fillId="0" borderId="0" xfId="0" applyFont="1" applyBorder="1" applyAlignment="1">
      <alignment vertical="center"/>
    </xf>
    <xf numFmtId="0" fontId="37" fillId="0" borderId="0" xfId="0" applyFont="1" applyBorder="1" applyAlignment="1">
      <alignment vertical="center"/>
    </xf>
    <xf numFmtId="168" fontId="14" fillId="0" borderId="0" xfId="1" applyNumberFormat="1" applyFont="1" applyFill="1" applyBorder="1" applyAlignment="1">
      <alignment horizontal="left" vertical="center" wrapText="1"/>
    </xf>
    <xf numFmtId="0" fontId="25" fillId="0" borderId="4" xfId="0" applyFont="1" applyBorder="1" applyAlignment="1">
      <alignment horizontal="center"/>
    </xf>
    <xf numFmtId="0" fontId="25" fillId="0" borderId="0" xfId="0" applyFont="1" applyBorder="1" applyAlignment="1">
      <alignment horizontal="center"/>
    </xf>
    <xf numFmtId="0" fontId="25" fillId="0" borderId="7" xfId="0" applyFont="1" applyBorder="1" applyAlignment="1">
      <alignment horizontal="center"/>
    </xf>
    <xf numFmtId="0" fontId="3" fillId="0" borderId="0" xfId="0" applyFont="1" applyAlignment="1">
      <alignment vertical="center" wrapText="1"/>
    </xf>
    <xf numFmtId="0" fontId="0" fillId="0" borderId="0" xfId="0" applyFont="1" applyBorder="1" applyAlignment="1">
      <alignment vertical="center"/>
    </xf>
    <xf numFmtId="0" fontId="0" fillId="0" borderId="0" xfId="0" applyFont="1" applyAlignment="1">
      <alignment vertical="center"/>
    </xf>
    <xf numFmtId="0" fontId="0" fillId="0" borderId="0" xfId="0" applyFont="1" applyBorder="1"/>
    <xf numFmtId="0" fontId="0" fillId="0" borderId="0" xfId="0" applyFont="1"/>
    <xf numFmtId="17" fontId="16" fillId="0" borderId="0" xfId="0" quotePrefix="1" applyNumberFormat="1" applyFont="1" applyBorder="1" applyAlignment="1"/>
    <xf numFmtId="17" fontId="16" fillId="0" borderId="7" xfId="0" quotePrefix="1" applyNumberFormat="1" applyFont="1" applyBorder="1" applyAlignment="1"/>
    <xf numFmtId="0" fontId="38" fillId="0" borderId="0" xfId="0" applyFont="1" applyBorder="1"/>
    <xf numFmtId="0" fontId="39" fillId="0" borderId="0" xfId="0" applyFont="1" applyBorder="1" applyAlignment="1">
      <alignment vertical="center"/>
    </xf>
    <xf numFmtId="17" fontId="28" fillId="0" borderId="0" xfId="0" quotePrefix="1" applyNumberFormat="1" applyFont="1" applyBorder="1" applyAlignment="1"/>
    <xf numFmtId="17" fontId="0" fillId="0" borderId="0" xfId="0" applyNumberFormat="1"/>
    <xf numFmtId="0" fontId="17" fillId="0" borderId="7" xfId="0" applyFont="1" applyBorder="1" applyAlignment="1">
      <alignment vertical="top" wrapText="1"/>
    </xf>
    <xf numFmtId="164" fontId="40" fillId="0" borderId="0" xfId="1" applyNumberFormat="1" applyFont="1" applyFill="1" applyBorder="1" applyAlignment="1">
      <alignment horizontal="left" vertical="center" wrapText="1"/>
    </xf>
    <xf numFmtId="164" fontId="12" fillId="0" borderId="5" xfId="1" applyNumberFormat="1" applyFont="1" applyFill="1" applyBorder="1" applyAlignment="1">
      <alignment horizontal="left" vertical="center" wrapText="1"/>
    </xf>
    <xf numFmtId="164" fontId="15" fillId="0" borderId="0" xfId="1" applyNumberFormat="1" applyFont="1" applyFill="1" applyBorder="1" applyAlignment="1">
      <alignment horizontal="right" vertical="center" wrapText="1"/>
    </xf>
    <xf numFmtId="164" fontId="15" fillId="0" borderId="0" xfId="1" applyNumberFormat="1" applyFont="1" applyFill="1" applyBorder="1" applyAlignment="1">
      <alignment horizontal="left" vertical="center" wrapText="1"/>
    </xf>
    <xf numFmtId="164" fontId="14" fillId="0" borderId="3" xfId="1" applyNumberFormat="1" applyFont="1" applyFill="1" applyBorder="1" applyAlignment="1">
      <alignment horizontal="left" vertical="center" wrapText="1"/>
    </xf>
    <xf numFmtId="0" fontId="29" fillId="0" borderId="1" xfId="3" applyFont="1" applyBorder="1"/>
    <xf numFmtId="0" fontId="26" fillId="0" borderId="1" xfId="0" applyFont="1" applyBorder="1" applyAlignment="1">
      <alignment vertical="center"/>
    </xf>
    <xf numFmtId="0" fontId="14" fillId="0" borderId="1" xfId="3" applyFont="1" applyBorder="1" applyAlignment="1">
      <alignment horizontal="left" vertical="center" wrapText="1"/>
    </xf>
    <xf numFmtId="0" fontId="12" fillId="0" borderId="0" xfId="3" applyFont="1" applyBorder="1" applyAlignment="1">
      <alignment horizontal="left" vertical="center" wrapText="1"/>
    </xf>
    <xf numFmtId="164" fontId="27" fillId="0" borderId="0" xfId="1" applyNumberFormat="1" applyFont="1" applyFill="1" applyBorder="1" applyAlignment="1">
      <alignment horizontal="right" vertical="center" wrapText="1"/>
    </xf>
    <xf numFmtId="164" fontId="30" fillId="0" borderId="3" xfId="1" applyNumberFormat="1" applyFont="1" applyFill="1" applyBorder="1" applyAlignment="1">
      <alignment horizontal="left" vertical="center" wrapText="1"/>
    </xf>
    <xf numFmtId="0" fontId="16" fillId="0" borderId="0" xfId="0" applyFont="1" applyBorder="1" applyAlignment="1">
      <alignment horizontal="left" vertical="center"/>
    </xf>
    <xf numFmtId="0" fontId="14" fillId="0" borderId="1" xfId="3" applyFont="1" applyBorder="1" applyAlignment="1">
      <alignment horizontal="right" vertical="center" wrapText="1"/>
    </xf>
    <xf numFmtId="0" fontId="37" fillId="0" borderId="0" xfId="0" applyFont="1" applyAlignment="1">
      <alignment vertical="center"/>
    </xf>
    <xf numFmtId="0" fontId="20" fillId="0" borderId="0" xfId="0" applyFont="1"/>
    <xf numFmtId="0" fontId="14" fillId="0" borderId="0" xfId="0" applyFont="1"/>
    <xf numFmtId="164" fontId="14" fillId="0" borderId="7" xfId="1" applyNumberFormat="1" applyFont="1" applyFill="1" applyBorder="1" applyAlignment="1">
      <alignment horizontal="left" vertical="center" wrapText="1"/>
    </xf>
    <xf numFmtId="0" fontId="16" fillId="0" borderId="0" xfId="3" applyFont="1" applyAlignment="1">
      <alignment horizontal="right"/>
    </xf>
    <xf numFmtId="164" fontId="15" fillId="0" borderId="7" xfId="1" applyNumberFormat="1" applyFont="1" applyFill="1" applyBorder="1" applyAlignment="1">
      <alignment horizontal="left" vertical="center" wrapText="1"/>
    </xf>
    <xf numFmtId="164" fontId="12" fillId="0" borderId="3" xfId="1" applyNumberFormat="1" applyFont="1" applyFill="1" applyBorder="1" applyAlignment="1">
      <alignment horizontal="left" vertical="center" wrapText="1"/>
    </xf>
    <xf numFmtId="164" fontId="12" fillId="0" borderId="6" xfId="1" applyNumberFormat="1" applyFont="1" applyFill="1" applyBorder="1" applyAlignment="1">
      <alignment horizontal="left" vertical="center" wrapText="1"/>
    </xf>
    <xf numFmtId="164" fontId="14" fillId="0" borderId="0" xfId="1" applyNumberFormat="1" applyFont="1" applyFill="1" applyBorder="1" applyAlignment="1">
      <alignment horizontal="right" vertical="center" wrapText="1"/>
    </xf>
    <xf numFmtId="164" fontId="14" fillId="0" borderId="1" xfId="1" applyNumberFormat="1" applyFont="1" applyFill="1" applyBorder="1" applyAlignment="1">
      <alignment horizontal="right" vertical="center" wrapText="1"/>
    </xf>
    <xf numFmtId="0" fontId="41" fillId="0" borderId="1" xfId="0" applyFont="1" applyBorder="1" applyAlignment="1">
      <alignment horizontal="left" vertical="center"/>
    </xf>
    <xf numFmtId="17" fontId="16" fillId="0" borderId="0" xfId="3" applyNumberFormat="1" applyFont="1"/>
    <xf numFmtId="164" fontId="27" fillId="0" borderId="0" xfId="1" applyNumberFormat="1" applyFont="1" applyFill="1" applyBorder="1" applyAlignment="1">
      <alignment horizontal="left" vertical="center" wrapText="1"/>
    </xf>
    <xf numFmtId="43" fontId="32" fillId="0" borderId="5" xfId="1" applyNumberFormat="1" applyFont="1" applyFill="1" applyBorder="1" applyAlignment="1">
      <alignment horizontal="left" vertical="center" wrapText="1"/>
    </xf>
    <xf numFmtId="0" fontId="29" fillId="0" borderId="0" xfId="3" applyFont="1" applyAlignment="1">
      <alignment vertical="center"/>
    </xf>
    <xf numFmtId="0" fontId="16" fillId="0" borderId="0" xfId="3" applyFont="1" applyBorder="1" applyAlignment="1">
      <alignment horizontal="left" vertical="center" wrapText="1"/>
    </xf>
    <xf numFmtId="43" fontId="30" fillId="0" borderId="0" xfId="1" applyNumberFormat="1" applyFont="1" applyFill="1" applyBorder="1" applyAlignment="1">
      <alignment horizontal="left" vertical="center" wrapText="1"/>
    </xf>
    <xf numFmtId="43" fontId="26" fillId="0" borderId="0" xfId="1" applyNumberFormat="1" applyFont="1" applyAlignment="1">
      <alignment vertical="center"/>
    </xf>
    <xf numFmtId="43" fontId="29" fillId="0" borderId="0" xfId="1" applyNumberFormat="1" applyFont="1" applyAlignment="1">
      <alignment vertical="center"/>
    </xf>
    <xf numFmtId="0" fontId="0" fillId="0" borderId="0" xfId="0" applyBorder="1" applyAlignment="1">
      <alignment vertical="center"/>
    </xf>
    <xf numFmtId="43" fontId="29" fillId="0" borderId="0" xfId="1" applyNumberFormat="1" applyFont="1" applyBorder="1" applyAlignment="1">
      <alignment vertical="center"/>
    </xf>
    <xf numFmtId="0" fontId="27" fillId="0" borderId="0" xfId="3" applyFont="1" applyBorder="1" applyAlignment="1">
      <alignment vertical="center" wrapText="1"/>
    </xf>
    <xf numFmtId="9" fontId="3" fillId="0" borderId="0" xfId="2" applyFont="1" applyBorder="1" applyAlignment="1">
      <alignment horizontal="right" vertical="center"/>
    </xf>
    <xf numFmtId="0" fontId="26" fillId="0" borderId="2" xfId="3" applyFont="1" applyBorder="1" applyAlignment="1">
      <alignment vertical="center" wrapText="1"/>
    </xf>
    <xf numFmtId="0" fontId="26" fillId="0" borderId="0" xfId="3" applyFont="1" applyBorder="1" applyAlignment="1">
      <alignment vertical="center" wrapText="1"/>
    </xf>
    <xf numFmtId="0" fontId="27" fillId="0" borderId="0" xfId="3" applyFont="1" applyBorder="1" applyAlignment="1">
      <alignment wrapText="1"/>
    </xf>
    <xf numFmtId="0" fontId="3" fillId="0" borderId="0" xfId="3" applyFont="1" applyAlignment="1"/>
    <xf numFmtId="165" fontId="3" fillId="0" borderId="0" xfId="3" applyNumberFormat="1" applyFont="1" applyBorder="1" applyAlignment="1">
      <alignment vertical="center"/>
    </xf>
    <xf numFmtId="43" fontId="17" fillId="0" borderId="0" xfId="1" applyFont="1" applyAlignment="1"/>
    <xf numFmtId="0" fontId="0" fillId="0" borderId="0" xfId="0" applyFill="1" applyBorder="1"/>
    <xf numFmtId="0" fontId="0" fillId="0" borderId="0" xfId="0" applyBorder="1" applyAlignment="1"/>
    <xf numFmtId="9" fontId="3" fillId="0" borderId="0" xfId="2" applyFont="1" applyAlignment="1">
      <alignment vertical="center"/>
    </xf>
    <xf numFmtId="0" fontId="14" fillId="0" borderId="1" xfId="3" applyFont="1" applyBorder="1" applyAlignment="1">
      <alignment horizontal="left" vertical="center" wrapText="1"/>
    </xf>
    <xf numFmtId="0" fontId="12" fillId="0" borderId="0" xfId="3" applyFont="1" applyBorder="1" applyAlignment="1">
      <alignment horizontal="left" vertical="center" wrapText="1"/>
    </xf>
    <xf numFmtId="9" fontId="20" fillId="0" borderId="9" xfId="2" applyFont="1" applyBorder="1" applyAlignment="1">
      <alignment horizontal="center" vertical="center" wrapText="1"/>
    </xf>
    <xf numFmtId="166" fontId="15" fillId="0" borderId="15" xfId="2" applyNumberFormat="1" applyFont="1" applyBorder="1" applyAlignment="1">
      <alignment horizontal="center" vertical="center" wrapText="1"/>
    </xf>
    <xf numFmtId="0" fontId="13" fillId="0" borderId="0" xfId="3" applyFont="1" applyBorder="1"/>
    <xf numFmtId="166" fontId="20" fillId="0" borderId="8" xfId="2" applyNumberFormat="1" applyFont="1" applyBorder="1" applyAlignment="1">
      <alignment horizontal="center" vertical="center" wrapText="1"/>
    </xf>
    <xf numFmtId="0" fontId="16" fillId="0" borderId="1" xfId="0" applyFont="1" applyBorder="1" applyAlignment="1">
      <alignment vertical="center" wrapText="1"/>
    </xf>
    <xf numFmtId="0" fontId="30" fillId="0" borderId="0" xfId="3" applyFont="1" applyBorder="1" applyAlignment="1">
      <alignment horizontal="right" vertical="center" wrapText="1"/>
    </xf>
    <xf numFmtId="0" fontId="26" fillId="0" borderId="0" xfId="0" applyFont="1" applyBorder="1" applyAlignment="1">
      <alignment vertical="center"/>
    </xf>
    <xf numFmtId="0" fontId="26" fillId="0" borderId="0" xfId="0" applyFont="1" applyAlignment="1">
      <alignment vertical="center" wrapText="1"/>
    </xf>
    <xf numFmtId="164" fontId="14" fillId="0" borderId="0" xfId="1" quotePrefix="1" applyNumberFormat="1" applyFont="1" applyFill="1" applyBorder="1" applyAlignment="1">
      <alignment horizontal="left" vertical="center" wrapText="1"/>
    </xf>
    <xf numFmtId="0" fontId="12" fillId="0" borderId="5" xfId="4" applyFont="1" applyFill="1" applyBorder="1" applyAlignment="1">
      <alignment horizontal="left" vertical="center" wrapText="1"/>
    </xf>
    <xf numFmtId="164" fontId="12" fillId="0" borderId="5" xfId="1" applyNumberFormat="1" applyFont="1" applyFill="1" applyBorder="1" applyAlignment="1">
      <alignment vertical="center" wrapText="1"/>
    </xf>
    <xf numFmtId="164" fontId="14" fillId="0" borderId="0" xfId="1" applyNumberFormat="1" applyFont="1" applyFill="1" applyBorder="1" applyAlignment="1">
      <alignment wrapText="1"/>
    </xf>
    <xf numFmtId="164" fontId="12" fillId="0" borderId="0" xfId="1" applyNumberFormat="1" applyFont="1" applyFill="1" applyBorder="1" applyAlignment="1">
      <alignment wrapText="1"/>
    </xf>
    <xf numFmtId="0" fontId="13" fillId="0" borderId="0" xfId="3" applyFont="1" applyFill="1" applyAlignment="1">
      <alignment vertical="center"/>
    </xf>
    <xf numFmtId="164" fontId="12" fillId="0" borderId="1" xfId="1" quotePrefix="1" applyNumberFormat="1" applyFont="1" applyFill="1" applyBorder="1" applyAlignment="1">
      <alignment horizontal="left" vertical="center" wrapText="1"/>
    </xf>
    <xf numFmtId="164" fontId="14" fillId="0" borderId="1" xfId="1" applyNumberFormat="1" applyFont="1" applyFill="1" applyBorder="1" applyAlignment="1">
      <alignment horizontal="left" vertical="center" wrapText="1"/>
    </xf>
    <xf numFmtId="168" fontId="14" fillId="0" borderId="1" xfId="1" applyNumberFormat="1" applyFont="1" applyFill="1" applyBorder="1" applyAlignment="1">
      <alignment horizontal="left" vertical="center" wrapText="1"/>
    </xf>
    <xf numFmtId="0" fontId="13" fillId="0" borderId="0" xfId="3" applyFont="1" applyFill="1" applyAlignment="1"/>
    <xf numFmtId="164" fontId="3" fillId="0" borderId="0" xfId="3" applyNumberFormat="1" applyFont="1" applyAlignment="1"/>
    <xf numFmtId="167" fontId="3" fillId="0" borderId="0" xfId="3" applyNumberFormat="1" applyFont="1" applyAlignment="1"/>
    <xf numFmtId="0" fontId="27" fillId="0" borderId="3" xfId="3" applyFont="1" applyBorder="1" applyAlignment="1">
      <alignment horizontal="left" wrapText="1"/>
    </xf>
    <xf numFmtId="0" fontId="27" fillId="0" borderId="11" xfId="3" applyFont="1" applyBorder="1" applyAlignment="1">
      <alignment horizontal="left" vertical="center" wrapText="1"/>
    </xf>
    <xf numFmtId="0" fontId="27" fillId="0" borderId="3" xfId="3" applyFont="1" applyBorder="1" applyAlignment="1">
      <alignment horizontal="left" vertical="center" wrapText="1"/>
    </xf>
    <xf numFmtId="0" fontId="13" fillId="0" borderId="1" xfId="0" applyFont="1" applyFill="1" applyBorder="1" applyAlignment="1">
      <alignment vertical="center" wrapText="1"/>
    </xf>
    <xf numFmtId="0" fontId="29" fillId="0" borderId="1" xfId="0" applyFont="1" applyFill="1" applyBorder="1" applyAlignment="1">
      <alignment horizontal="right" vertical="center" wrapText="1"/>
    </xf>
    <xf numFmtId="0" fontId="29" fillId="0" borderId="13" xfId="0" applyFont="1" applyFill="1" applyBorder="1" applyAlignment="1">
      <alignment horizontal="right" vertical="center" wrapText="1"/>
    </xf>
    <xf numFmtId="0" fontId="29" fillId="0" borderId="12" xfId="0" applyFont="1" applyFill="1" applyBorder="1" applyAlignment="1">
      <alignment horizontal="right" vertical="center" wrapText="1"/>
    </xf>
    <xf numFmtId="164" fontId="13" fillId="0" borderId="0" xfId="0" applyNumberFormat="1" applyFont="1" applyFill="1" applyAlignment="1">
      <alignment horizontal="right" vertical="center"/>
    </xf>
    <xf numFmtId="169" fontId="13" fillId="0" borderId="0" xfId="0" applyNumberFormat="1" applyFont="1" applyFill="1" applyBorder="1" applyAlignment="1">
      <alignment horizontal="right" vertical="center"/>
    </xf>
    <xf numFmtId="164" fontId="13" fillId="0" borderId="4" xfId="0" applyNumberFormat="1" applyFont="1" applyFill="1" applyBorder="1" applyAlignment="1">
      <alignment horizontal="right" vertical="center"/>
    </xf>
    <xf numFmtId="164" fontId="13" fillId="0" borderId="0" xfId="0" applyNumberFormat="1" applyFont="1" applyFill="1" applyBorder="1" applyAlignment="1">
      <alignment horizontal="right" vertical="center"/>
    </xf>
    <xf numFmtId="169" fontId="13" fillId="0" borderId="7" xfId="0" applyNumberFormat="1" applyFont="1" applyFill="1" applyBorder="1" applyAlignment="1">
      <alignment horizontal="right" vertical="center"/>
    </xf>
    <xf numFmtId="164" fontId="19" fillId="0" borderId="0" xfId="0" applyNumberFormat="1" applyFont="1" applyFill="1" applyAlignment="1">
      <alignment horizontal="right"/>
    </xf>
    <xf numFmtId="169" fontId="19" fillId="0" borderId="0" xfId="0" applyNumberFormat="1" applyFont="1" applyFill="1" applyBorder="1" applyAlignment="1">
      <alignment horizontal="right"/>
    </xf>
    <xf numFmtId="169" fontId="19" fillId="0" borderId="7" xfId="0" applyNumberFormat="1" applyFont="1" applyFill="1" applyBorder="1" applyAlignment="1">
      <alignment horizontal="right"/>
    </xf>
    <xf numFmtId="169" fontId="19" fillId="0" borderId="7" xfId="0" applyNumberFormat="1" applyFont="1" applyBorder="1" applyAlignment="1">
      <alignment horizontal="right"/>
    </xf>
    <xf numFmtId="164" fontId="13" fillId="0" borderId="3" xfId="0" applyNumberFormat="1" applyFont="1" applyFill="1" applyBorder="1" applyAlignment="1">
      <alignment horizontal="right" vertical="center"/>
    </xf>
    <xf numFmtId="169" fontId="13" fillId="0" borderId="6" xfId="0" applyNumberFormat="1" applyFont="1" applyFill="1" applyBorder="1" applyAlignment="1">
      <alignment horizontal="right" vertical="center"/>
    </xf>
    <xf numFmtId="169" fontId="13" fillId="0" borderId="3" xfId="0" applyNumberFormat="1" applyFont="1" applyFill="1" applyBorder="1" applyAlignment="1">
      <alignment horizontal="right" vertical="center"/>
    </xf>
    <xf numFmtId="17" fontId="15" fillId="0" borderId="0" xfId="4" quotePrefix="1" applyNumberFormat="1" applyFont="1" applyFill="1" applyAlignment="1">
      <alignment horizontal="left"/>
    </xf>
    <xf numFmtId="164" fontId="20" fillId="0" borderId="0" xfId="1" applyNumberFormat="1" applyFont="1" applyFill="1" applyBorder="1" applyAlignment="1">
      <alignment horizontal="right" wrapText="1"/>
    </xf>
    <xf numFmtId="17" fontId="15" fillId="0" borderId="1" xfId="4" quotePrefix="1" applyNumberFormat="1" applyFont="1" applyFill="1" applyBorder="1" applyAlignment="1">
      <alignment horizontal="left"/>
    </xf>
    <xf numFmtId="164" fontId="20" fillId="0" borderId="1" xfId="1" applyNumberFormat="1" applyFont="1" applyFill="1" applyBorder="1" applyAlignment="1">
      <alignment horizontal="right" wrapText="1"/>
    </xf>
    <xf numFmtId="169" fontId="20" fillId="0" borderId="12" xfId="1" applyNumberFormat="1" applyFont="1" applyFill="1" applyBorder="1" applyAlignment="1">
      <alignment horizontal="right" wrapText="1"/>
    </xf>
    <xf numFmtId="169" fontId="20" fillId="0" borderId="1" xfId="1" applyNumberFormat="1" applyFont="1" applyFill="1" applyBorder="1" applyAlignment="1">
      <alignment horizontal="right" wrapText="1"/>
    </xf>
    <xf numFmtId="17" fontId="15" fillId="0" borderId="0" xfId="4" quotePrefix="1" applyNumberFormat="1" applyFont="1" applyAlignment="1">
      <alignment horizontal="left"/>
    </xf>
    <xf numFmtId="0" fontId="16" fillId="0" borderId="0" xfId="0" applyFont="1" applyBorder="1" applyAlignment="1">
      <alignment horizontal="left" vertical="center" wrapText="1"/>
    </xf>
    <xf numFmtId="0" fontId="13" fillId="0" borderId="0" xfId="3" applyFont="1" applyBorder="1" applyAlignment="1">
      <alignment vertical="center"/>
    </xf>
    <xf numFmtId="43" fontId="14" fillId="0" borderId="0" xfId="1" applyNumberFormat="1" applyFont="1" applyFill="1" applyBorder="1" applyAlignment="1">
      <alignment horizontal="left" vertical="center" wrapText="1"/>
    </xf>
    <xf numFmtId="43" fontId="16" fillId="0" borderId="0" xfId="1" applyNumberFormat="1" applyFont="1" applyAlignment="1">
      <alignment vertical="center"/>
    </xf>
    <xf numFmtId="43" fontId="13" fillId="0" borderId="0" xfId="1" applyNumberFormat="1" applyFont="1" applyAlignment="1">
      <alignment vertical="center"/>
    </xf>
    <xf numFmtId="43" fontId="12" fillId="0" borderId="5" xfId="1" applyNumberFormat="1" applyFont="1" applyFill="1" applyBorder="1" applyAlignment="1">
      <alignment horizontal="left" vertical="center" wrapText="1"/>
    </xf>
    <xf numFmtId="164" fontId="15" fillId="0" borderId="2" xfId="1" applyNumberFormat="1" applyFont="1" applyFill="1" applyBorder="1" applyAlignment="1">
      <alignment horizontal="left" vertical="center" wrapText="1"/>
    </xf>
    <xf numFmtId="164" fontId="18" fillId="0" borderId="2" xfId="1" applyNumberFormat="1" applyFont="1" applyBorder="1" applyAlignment="1">
      <alignment vertical="center"/>
    </xf>
    <xf numFmtId="43" fontId="16" fillId="0" borderId="2" xfId="1" applyFont="1" applyBorder="1" applyAlignment="1">
      <alignment vertical="center"/>
    </xf>
    <xf numFmtId="0" fontId="16" fillId="0" borderId="2" xfId="3" applyFont="1" applyBorder="1" applyAlignment="1">
      <alignment vertical="center"/>
    </xf>
    <xf numFmtId="164" fontId="18" fillId="0" borderId="0" xfId="1" applyNumberFormat="1" applyFont="1" applyAlignment="1">
      <alignment vertical="center"/>
    </xf>
    <xf numFmtId="167" fontId="13" fillId="0" borderId="0" xfId="3" applyNumberFormat="1" applyFont="1" applyAlignment="1">
      <alignment vertical="center"/>
    </xf>
    <xf numFmtId="0" fontId="14" fillId="0" borderId="0" xfId="3" applyFont="1" applyBorder="1" applyAlignment="1">
      <alignment vertical="center" wrapText="1"/>
    </xf>
    <xf numFmtId="17" fontId="8" fillId="0" borderId="0" xfId="3" applyNumberFormat="1" applyFont="1" applyFill="1"/>
    <xf numFmtId="0" fontId="42" fillId="0" borderId="2" xfId="3" applyFont="1" applyBorder="1" applyAlignment="1">
      <alignment vertical="center" wrapText="1"/>
    </xf>
    <xf numFmtId="17" fontId="27" fillId="0" borderId="3" xfId="4" quotePrefix="1" applyNumberFormat="1" applyFont="1" applyFill="1" applyBorder="1" applyAlignment="1">
      <alignment vertical="center"/>
    </xf>
    <xf numFmtId="164" fontId="31" fillId="0" borderId="3" xfId="1" applyNumberFormat="1" applyFont="1" applyFill="1" applyBorder="1" applyAlignment="1">
      <alignment vertical="center" wrapText="1"/>
    </xf>
    <xf numFmtId="168" fontId="31" fillId="0" borderId="3" xfId="1" applyNumberFormat="1" applyFont="1" applyFill="1" applyBorder="1" applyAlignment="1">
      <alignment horizontal="left" vertical="center" wrapText="1"/>
    </xf>
    <xf numFmtId="164" fontId="31" fillId="0" borderId="3" xfId="1" applyNumberFormat="1" applyFont="1" applyFill="1" applyBorder="1" applyAlignment="1">
      <alignment horizontal="left" vertical="center" wrapText="1"/>
    </xf>
    <xf numFmtId="164" fontId="29" fillId="0" borderId="0" xfId="3" applyNumberFormat="1" applyFont="1" applyAlignment="1">
      <alignment vertical="center"/>
    </xf>
    <xf numFmtId="167" fontId="29" fillId="0" borderId="0" xfId="3" applyNumberFormat="1" applyFont="1" applyAlignment="1">
      <alignment vertical="center"/>
    </xf>
    <xf numFmtId="17" fontId="27" fillId="0" borderId="5" xfId="4" quotePrefix="1" applyNumberFormat="1" applyFont="1" applyFill="1" applyBorder="1" applyAlignment="1">
      <alignment vertical="center"/>
    </xf>
    <xf numFmtId="164" fontId="31" fillId="0" borderId="5" xfId="1" applyNumberFormat="1" applyFont="1" applyFill="1" applyBorder="1" applyAlignment="1">
      <alignment vertical="center" wrapText="1"/>
    </xf>
    <xf numFmtId="164" fontId="43" fillId="0" borderId="5" xfId="1" applyNumberFormat="1" applyFont="1" applyFill="1" applyBorder="1" applyAlignment="1">
      <alignment horizontal="left" vertical="center" wrapText="1"/>
    </xf>
    <xf numFmtId="168" fontId="31" fillId="0" borderId="5" xfId="1" applyNumberFormat="1" applyFont="1" applyFill="1" applyBorder="1" applyAlignment="1">
      <alignment horizontal="left" vertical="center" wrapText="1"/>
    </xf>
    <xf numFmtId="164" fontId="4" fillId="0" borderId="0" xfId="1" applyNumberFormat="1" applyFont="1" applyFill="1" applyBorder="1" applyAlignment="1">
      <alignment horizontal="left" wrapText="1"/>
    </xf>
    <xf numFmtId="0" fontId="4" fillId="0" borderId="1" xfId="3" applyFont="1" applyFill="1" applyBorder="1" applyAlignment="1">
      <alignment horizontal="right" vertical="center" wrapText="1"/>
    </xf>
    <xf numFmtId="168" fontId="4" fillId="0" borderId="1" xfId="3" applyNumberFormat="1" applyFont="1" applyFill="1" applyBorder="1" applyAlignment="1">
      <alignment horizontal="right" vertical="center" wrapText="1"/>
    </xf>
    <xf numFmtId="164" fontId="8" fillId="0" borderId="0" xfId="1" applyNumberFormat="1" applyFont="1" applyFill="1" applyBorder="1" applyAlignment="1">
      <alignment horizontal="left" vertical="center"/>
    </xf>
    <xf numFmtId="164" fontId="8" fillId="0" borderId="1" xfId="1" applyNumberFormat="1" applyFont="1" applyFill="1" applyBorder="1" applyAlignment="1">
      <alignment horizontal="left" vertical="center"/>
    </xf>
    <xf numFmtId="164" fontId="14" fillId="0" borderId="0" xfId="1" applyNumberFormat="1" applyFont="1" applyBorder="1" applyAlignment="1">
      <alignment horizontal="center" vertical="top" wrapText="1"/>
    </xf>
    <xf numFmtId="164" fontId="32" fillId="0" borderId="0" xfId="1" applyNumberFormat="1" applyFont="1" applyFill="1" applyBorder="1" applyAlignment="1">
      <alignment horizontal="left" vertical="center" wrapText="1"/>
    </xf>
    <xf numFmtId="0" fontId="20" fillId="0" borderId="3" xfId="4" applyFont="1" applyBorder="1" applyAlignment="1">
      <alignment vertical="center" wrapText="1"/>
    </xf>
    <xf numFmtId="17" fontId="12" fillId="0" borderId="0" xfId="4" quotePrefix="1" applyNumberFormat="1" applyFont="1" applyFill="1" applyBorder="1" applyAlignment="1">
      <alignment horizontal="left" wrapText="1"/>
    </xf>
    <xf numFmtId="0" fontId="13" fillId="0" borderId="2" xfId="0" applyFont="1" applyFill="1" applyBorder="1" applyAlignment="1">
      <alignment vertical="center" wrapText="1"/>
    </xf>
    <xf numFmtId="164" fontId="13" fillId="0" borderId="3" xfId="0" applyNumberFormat="1" applyFont="1" applyFill="1" applyBorder="1" applyAlignment="1">
      <alignment horizontal="right"/>
    </xf>
    <xf numFmtId="169" fontId="13" fillId="0" borderId="6" xfId="0" applyNumberFormat="1" applyFont="1" applyFill="1" applyBorder="1" applyAlignment="1">
      <alignment horizontal="right"/>
    </xf>
    <xf numFmtId="169" fontId="13" fillId="0" borderId="3" xfId="0" applyNumberFormat="1" applyFont="1" applyFill="1" applyBorder="1" applyAlignment="1">
      <alignment horizontal="right"/>
    </xf>
    <xf numFmtId="164" fontId="12" fillId="0" borderId="3" xfId="1" quotePrefix="1" applyNumberFormat="1" applyFont="1" applyFill="1" applyBorder="1" applyAlignment="1">
      <alignment horizontal="left" wrapText="1"/>
    </xf>
    <xf numFmtId="0" fontId="19" fillId="0" borderId="0" xfId="0" applyFont="1" applyFill="1" applyBorder="1" applyAlignment="1">
      <alignment vertical="center" wrapText="1"/>
    </xf>
    <xf numFmtId="164" fontId="12" fillId="0" borderId="3" xfId="1" quotePrefix="1" applyNumberFormat="1" applyFont="1" applyFill="1" applyBorder="1" applyAlignment="1">
      <alignment horizontal="left" vertical="center" wrapText="1"/>
    </xf>
    <xf numFmtId="164" fontId="15" fillId="0" borderId="3" xfId="1" applyNumberFormat="1" applyFont="1" applyBorder="1" applyAlignment="1">
      <alignment vertical="center" wrapText="1"/>
    </xf>
    <xf numFmtId="166" fontId="15" fillId="0" borderId="3" xfId="2" applyNumberFormat="1" applyFont="1" applyBorder="1" applyAlignment="1">
      <alignment horizontal="center" vertical="center" wrapText="1"/>
    </xf>
    <xf numFmtId="166" fontId="15" fillId="0" borderId="6" xfId="2" applyNumberFormat="1" applyFont="1" applyBorder="1" applyAlignment="1">
      <alignment horizontal="center" vertical="center" wrapText="1"/>
    </xf>
    <xf numFmtId="0" fontId="20" fillId="0" borderId="0" xfId="4" applyFont="1" applyAlignment="1">
      <alignment vertical="center" wrapText="1"/>
    </xf>
    <xf numFmtId="168" fontId="14" fillId="0" borderId="20" xfId="1" applyNumberFormat="1" applyFont="1" applyFill="1" applyBorder="1" applyAlignment="1">
      <alignment horizontal="left" vertical="center" wrapText="1"/>
    </xf>
    <xf numFmtId="168" fontId="12" fillId="0" borderId="21" xfId="1" applyNumberFormat="1" applyFont="1" applyFill="1" applyBorder="1" applyAlignment="1">
      <alignment horizontal="left" vertical="center" wrapText="1"/>
    </xf>
    <xf numFmtId="168" fontId="12" fillId="0" borderId="5" xfId="1" applyNumberFormat="1" applyFont="1" applyFill="1" applyBorder="1" applyAlignment="1">
      <alignment horizontal="left" vertical="center" wrapText="1"/>
    </xf>
    <xf numFmtId="168" fontId="12" fillId="0" borderId="1" xfId="3" applyNumberFormat="1" applyFont="1" applyBorder="1" applyAlignment="1">
      <alignment vertical="center" wrapText="1"/>
    </xf>
    <xf numFmtId="0" fontId="13" fillId="0" borderId="1" xfId="3" applyFont="1" applyBorder="1" applyAlignment="1">
      <alignment vertical="center"/>
    </xf>
    <xf numFmtId="0" fontId="14" fillId="0" borderId="21" xfId="3" applyFont="1" applyBorder="1" applyAlignment="1">
      <alignment horizontal="right" vertical="center" wrapText="1"/>
    </xf>
    <xf numFmtId="168" fontId="13" fillId="0" borderId="0" xfId="3" applyNumberFormat="1" applyFont="1" applyAlignment="1">
      <alignment vertical="center"/>
    </xf>
    <xf numFmtId="17" fontId="16" fillId="0" borderId="0" xfId="3" applyNumberFormat="1" applyFont="1" applyAlignment="1"/>
    <xf numFmtId="168" fontId="16" fillId="0" borderId="0" xfId="1" applyNumberFormat="1" applyFont="1" applyBorder="1" applyAlignment="1">
      <alignment horizontal="left" vertical="center"/>
    </xf>
    <xf numFmtId="164" fontId="13" fillId="0" borderId="0" xfId="5" applyNumberFormat="1" applyFont="1" applyAlignment="1">
      <alignment vertical="center"/>
    </xf>
    <xf numFmtId="17" fontId="28" fillId="0" borderId="0" xfId="0" quotePrefix="1" applyNumberFormat="1" applyFont="1" applyFill="1" applyBorder="1" applyAlignment="1"/>
    <xf numFmtId="0" fontId="13" fillId="0" borderId="0" xfId="0" applyFont="1" applyFill="1" applyBorder="1" applyAlignment="1">
      <alignment horizontal="left" vertical="center"/>
    </xf>
    <xf numFmtId="0" fontId="3" fillId="0" borderId="0" xfId="3" applyFont="1" applyFill="1" applyAlignment="1">
      <alignment vertical="center"/>
    </xf>
    <xf numFmtId="9" fontId="3" fillId="0" borderId="0" xfId="2" applyFont="1" applyFill="1" applyAlignment="1">
      <alignment horizontal="right" vertical="center"/>
    </xf>
    <xf numFmtId="168" fontId="3" fillId="0" borderId="0" xfId="3" applyNumberFormat="1" applyFont="1" applyFill="1" applyAlignment="1">
      <alignment vertical="center"/>
    </xf>
    <xf numFmtId="0" fontId="3" fillId="0" borderId="11" xfId="3" applyFont="1" applyBorder="1" applyAlignment="1">
      <alignment vertical="center"/>
    </xf>
    <xf numFmtId="168" fontId="24" fillId="0" borderId="0" xfId="3" applyNumberFormat="1" applyFont="1" applyAlignment="1">
      <alignment vertical="center"/>
    </xf>
    <xf numFmtId="164" fontId="24" fillId="0" borderId="0" xfId="3" applyNumberFormat="1" applyFont="1" applyAlignment="1">
      <alignment vertical="center"/>
    </xf>
    <xf numFmtId="164" fontId="24" fillId="0" borderId="0" xfId="3" applyNumberFormat="1" applyFont="1" applyAlignment="1"/>
    <xf numFmtId="0" fontId="24" fillId="0" borderId="0" xfId="3" applyFont="1" applyAlignment="1">
      <alignment vertical="center"/>
    </xf>
    <xf numFmtId="164" fontId="3" fillId="0" borderId="0" xfId="2" applyNumberFormat="1" applyFont="1" applyAlignment="1">
      <alignment vertical="center"/>
    </xf>
    <xf numFmtId="43" fontId="13" fillId="0" borderId="0" xfId="1" applyFont="1" applyAlignment="1">
      <alignment vertical="center"/>
    </xf>
    <xf numFmtId="164" fontId="12" fillId="0" borderId="0" xfId="1" quotePrefix="1" applyNumberFormat="1" applyFont="1" applyFill="1" applyBorder="1" applyAlignment="1">
      <alignment horizontal="left" wrapText="1"/>
    </xf>
    <xf numFmtId="164" fontId="13" fillId="0" borderId="0" xfId="0" applyNumberFormat="1" applyFont="1" applyFill="1" applyBorder="1" applyAlignment="1">
      <alignment horizontal="right"/>
    </xf>
    <xf numFmtId="169" fontId="13" fillId="0" borderId="0" xfId="0" applyNumberFormat="1" applyFont="1" applyFill="1" applyBorder="1" applyAlignment="1">
      <alignment horizontal="right"/>
    </xf>
    <xf numFmtId="164" fontId="14" fillId="0" borderId="0" xfId="1" applyNumberFormat="1" applyFont="1" applyFill="1" applyBorder="1" applyAlignment="1">
      <alignment horizontal="left" wrapText="1"/>
    </xf>
    <xf numFmtId="168" fontId="14" fillId="0" borderId="0" xfId="1" applyNumberFormat="1" applyFont="1" applyFill="1" applyBorder="1" applyAlignment="1">
      <alignment horizontal="left" wrapText="1"/>
    </xf>
    <xf numFmtId="0" fontId="13" fillId="0" borderId="0" xfId="3" applyFont="1" applyAlignment="1"/>
    <xf numFmtId="0" fontId="13" fillId="0" borderId="0" xfId="3" applyFont="1" applyFill="1" applyBorder="1" applyAlignment="1">
      <alignment vertical="center"/>
    </xf>
    <xf numFmtId="171" fontId="13" fillId="0" borderId="0" xfId="3" applyNumberFormat="1" applyFont="1" applyFill="1" applyAlignment="1">
      <alignment vertical="center"/>
    </xf>
    <xf numFmtId="164" fontId="13" fillId="0" borderId="0" xfId="3" applyNumberFormat="1" applyFont="1" applyAlignment="1">
      <alignment vertical="center"/>
    </xf>
    <xf numFmtId="168" fontId="14" fillId="0" borderId="1" xfId="3" applyNumberFormat="1" applyFont="1" applyBorder="1" applyAlignment="1">
      <alignment horizontal="right" vertical="center" wrapText="1"/>
    </xf>
    <xf numFmtId="17" fontId="15" fillId="0" borderId="3" xfId="4" quotePrefix="1" applyNumberFormat="1" applyFont="1" applyFill="1" applyBorder="1" applyAlignment="1">
      <alignment vertical="center"/>
    </xf>
    <xf numFmtId="164" fontId="20" fillId="0" borderId="3" xfId="1" applyNumberFormat="1" applyFont="1" applyFill="1" applyBorder="1" applyAlignment="1">
      <alignment vertical="center" wrapText="1"/>
    </xf>
    <xf numFmtId="168" fontId="20" fillId="0" borderId="3" xfId="1" applyNumberFormat="1" applyFont="1" applyFill="1" applyBorder="1" applyAlignment="1">
      <alignment horizontal="left" vertical="center" wrapText="1"/>
    </xf>
    <xf numFmtId="17" fontId="15" fillId="0" borderId="15" xfId="4" quotePrefix="1" applyNumberFormat="1" applyFont="1" applyFill="1" applyBorder="1" applyAlignment="1"/>
    <xf numFmtId="164" fontId="20" fillId="0" borderId="15" xfId="1" applyNumberFormat="1" applyFont="1" applyFill="1" applyBorder="1" applyAlignment="1">
      <alignment wrapText="1"/>
    </xf>
    <xf numFmtId="168" fontId="20" fillId="0" borderId="15" xfId="1" applyNumberFormat="1" applyFont="1" applyFill="1" applyBorder="1" applyAlignment="1">
      <alignment horizontal="left" wrapText="1"/>
    </xf>
    <xf numFmtId="17" fontId="15" fillId="0" borderId="1" xfId="4" quotePrefix="1" applyNumberFormat="1" applyFont="1" applyFill="1" applyBorder="1" applyAlignment="1">
      <alignment vertical="center"/>
    </xf>
    <xf numFmtId="164" fontId="20" fillId="0" borderId="1" xfId="1" applyNumberFormat="1" applyFont="1" applyFill="1" applyBorder="1" applyAlignment="1">
      <alignment vertical="center" wrapText="1"/>
    </xf>
    <xf numFmtId="168" fontId="20" fillId="0" borderId="1" xfId="1" applyNumberFormat="1" applyFont="1" applyFill="1" applyBorder="1" applyAlignment="1">
      <alignment horizontal="left" vertical="center" wrapText="1"/>
    </xf>
    <xf numFmtId="0" fontId="15" fillId="0" borderId="0" xfId="3" applyFont="1" applyBorder="1" applyAlignment="1">
      <alignment vertical="center" wrapText="1"/>
    </xf>
    <xf numFmtId="0" fontId="21" fillId="0" borderId="0" xfId="0" applyFont="1" applyBorder="1" applyAlignment="1">
      <alignment vertical="center"/>
    </xf>
    <xf numFmtId="0" fontId="30" fillId="0" borderId="13" xfId="3" applyFont="1" applyFill="1" applyBorder="1" applyAlignment="1">
      <alignment horizontal="right" vertical="center" wrapText="1"/>
    </xf>
    <xf numFmtId="0" fontId="30" fillId="0" borderId="1" xfId="3" applyFont="1" applyFill="1" applyBorder="1" applyAlignment="1">
      <alignment horizontal="right" vertical="center" wrapText="1"/>
    </xf>
    <xf numFmtId="168" fontId="30" fillId="0" borderId="0" xfId="1" applyNumberFormat="1" applyFont="1" applyFill="1" applyBorder="1" applyAlignment="1">
      <alignment horizontal="left" vertical="center" wrapText="1"/>
    </xf>
    <xf numFmtId="164" fontId="30" fillId="0" borderId="4" xfId="1" applyNumberFormat="1" applyFont="1" applyFill="1" applyBorder="1" applyAlignment="1">
      <alignment horizontal="left" vertical="center" wrapText="1"/>
    </xf>
    <xf numFmtId="168" fontId="32" fillId="0" borderId="5" xfId="1" applyNumberFormat="1" applyFont="1" applyFill="1" applyBorder="1" applyAlignment="1">
      <alignment horizontal="left" vertical="center" wrapText="1"/>
    </xf>
    <xf numFmtId="164" fontId="32" fillId="0" borderId="19" xfId="1" applyNumberFormat="1" applyFont="1" applyFill="1" applyBorder="1" applyAlignment="1">
      <alignment horizontal="left" vertical="center" wrapText="1"/>
    </xf>
    <xf numFmtId="168" fontId="29" fillId="0" borderId="0" xfId="3" applyNumberFormat="1" applyFont="1" applyAlignment="1">
      <alignment vertical="center"/>
    </xf>
    <xf numFmtId="0" fontId="29" fillId="0" borderId="0" xfId="3" applyFont="1" applyFill="1" applyAlignment="1">
      <alignment vertical="center"/>
    </xf>
    <xf numFmtId="168" fontId="14" fillId="0" borderId="12" xfId="3" applyNumberFormat="1" applyFont="1" applyBorder="1" applyAlignment="1">
      <alignment horizontal="right" vertical="center" wrapText="1"/>
    </xf>
    <xf numFmtId="168" fontId="14" fillId="0" borderId="7" xfId="1" applyNumberFormat="1" applyFont="1" applyFill="1" applyBorder="1" applyAlignment="1">
      <alignment horizontal="left" vertical="center" wrapText="1"/>
    </xf>
    <xf numFmtId="169" fontId="13" fillId="0" borderId="16" xfId="0" applyNumberFormat="1" applyFont="1" applyFill="1" applyBorder="1" applyAlignment="1">
      <alignment horizontal="right"/>
    </xf>
    <xf numFmtId="169" fontId="13" fillId="0" borderId="7" xfId="0" applyNumberFormat="1" applyFont="1" applyFill="1" applyBorder="1" applyAlignment="1">
      <alignment horizontal="right"/>
    </xf>
    <xf numFmtId="43" fontId="13" fillId="0" borderId="0" xfId="1" applyFont="1"/>
    <xf numFmtId="168" fontId="13" fillId="0" borderId="0" xfId="3" applyNumberFormat="1" applyFont="1"/>
    <xf numFmtId="166" fontId="13" fillId="0" borderId="0" xfId="2" applyNumberFormat="1" applyFont="1"/>
    <xf numFmtId="166" fontId="15" fillId="0" borderId="16" xfId="2" applyNumberFormat="1" applyFont="1" applyBorder="1" applyAlignment="1">
      <alignment horizontal="center" vertical="center" wrapText="1"/>
    </xf>
    <xf numFmtId="0" fontId="0" fillId="0" borderId="0" xfId="0" applyFill="1" applyBorder="1" applyAlignment="1">
      <alignment vertical="center"/>
    </xf>
    <xf numFmtId="164" fontId="20" fillId="0" borderId="3" xfId="1" applyNumberFormat="1" applyFont="1" applyFill="1" applyBorder="1" applyAlignment="1">
      <alignment horizontal="left" vertical="center" wrapText="1"/>
    </xf>
    <xf numFmtId="17" fontId="15" fillId="0" borderId="3" xfId="4" quotePrefix="1" applyNumberFormat="1" applyFont="1" applyBorder="1" applyAlignment="1">
      <alignment vertical="center"/>
    </xf>
    <xf numFmtId="17" fontId="15" fillId="0" borderId="15" xfId="4" quotePrefix="1" applyNumberFormat="1" applyFont="1" applyBorder="1" applyAlignment="1">
      <alignment vertical="center"/>
    </xf>
    <xf numFmtId="164" fontId="20" fillId="0" borderId="0" xfId="1" applyNumberFormat="1" applyFont="1" applyFill="1" applyBorder="1" applyAlignment="1">
      <alignment vertical="center" wrapText="1"/>
    </xf>
    <xf numFmtId="164" fontId="20" fillId="0" borderId="0" xfId="1" applyNumberFormat="1" applyFont="1" applyFill="1" applyBorder="1" applyAlignment="1">
      <alignment horizontal="left" vertical="center" wrapText="1"/>
    </xf>
    <xf numFmtId="168" fontId="20" fillId="0" borderId="0" xfId="1" applyNumberFormat="1" applyFont="1" applyFill="1" applyBorder="1" applyAlignment="1">
      <alignment horizontal="left" vertical="center" wrapText="1"/>
    </xf>
    <xf numFmtId="164" fontId="20" fillId="0" borderId="15" xfId="1" applyNumberFormat="1" applyFont="1" applyFill="1" applyBorder="1" applyAlignment="1">
      <alignment horizontal="left" vertical="center" wrapText="1"/>
    </xf>
    <xf numFmtId="168" fontId="14" fillId="0" borderId="2" xfId="1" applyNumberFormat="1" applyFont="1" applyFill="1" applyBorder="1" applyAlignment="1">
      <alignment horizontal="left" vertical="center" wrapText="1"/>
    </xf>
    <xf numFmtId="168" fontId="12" fillId="0" borderId="24" xfId="1" applyNumberFormat="1" applyFont="1" applyFill="1" applyBorder="1" applyAlignment="1">
      <alignment horizontal="left" vertical="center" wrapText="1"/>
    </xf>
    <xf numFmtId="168" fontId="13" fillId="0" borderId="0" xfId="3" applyNumberFormat="1" applyFont="1" applyFill="1" applyAlignment="1">
      <alignment vertical="center"/>
    </xf>
    <xf numFmtId="17" fontId="26" fillId="0" borderId="0" xfId="3" applyNumberFormat="1" applyFont="1"/>
    <xf numFmtId="164" fontId="12" fillId="0" borderId="0" xfId="1" applyNumberFormat="1" applyFont="1" applyFill="1" applyBorder="1" applyAlignment="1">
      <alignment horizontal="left" wrapText="1"/>
    </xf>
    <xf numFmtId="168" fontId="14" fillId="0" borderId="20" xfId="1" applyNumberFormat="1" applyFont="1" applyFill="1" applyBorder="1" applyAlignment="1">
      <alignment horizontal="left" wrapText="1"/>
    </xf>
    <xf numFmtId="168" fontId="13" fillId="0" borderId="0" xfId="3" applyNumberFormat="1" applyFont="1" applyBorder="1"/>
    <xf numFmtId="166" fontId="20" fillId="0" borderId="9" xfId="2" applyNumberFormat="1" applyFont="1" applyBorder="1" applyAlignment="1">
      <alignment horizontal="center" vertical="center" wrapText="1"/>
    </xf>
    <xf numFmtId="0" fontId="14" fillId="0" borderId="1" xfId="3" applyFont="1" applyBorder="1" applyAlignment="1">
      <alignment horizontal="left" vertical="center" wrapText="1"/>
    </xf>
    <xf numFmtId="0" fontId="12" fillId="0" borderId="0" xfId="3" applyFont="1" applyBorder="1" applyAlignment="1">
      <alignment horizontal="left" vertical="center" wrapText="1"/>
    </xf>
    <xf numFmtId="164" fontId="14" fillId="0" borderId="2" xfId="1" applyNumberFormat="1" applyFont="1" applyFill="1" applyBorder="1" applyAlignment="1">
      <alignment horizontal="left" vertical="center" wrapText="1"/>
    </xf>
    <xf numFmtId="164" fontId="20" fillId="0" borderId="5" xfId="1" applyNumberFormat="1" applyFont="1" applyFill="1" applyBorder="1" applyAlignment="1">
      <alignment vertical="center" wrapText="1"/>
    </xf>
    <xf numFmtId="164" fontId="61" fillId="0" borderId="5" xfId="1" applyNumberFormat="1" applyFont="1" applyFill="1" applyBorder="1" applyAlignment="1">
      <alignment horizontal="left" vertical="center" wrapText="1"/>
    </xf>
    <xf numFmtId="168" fontId="20" fillId="0" borderId="5" xfId="1" applyNumberFormat="1" applyFont="1" applyFill="1" applyBorder="1" applyAlignment="1">
      <alignment horizontal="left" vertical="center" wrapText="1"/>
    </xf>
    <xf numFmtId="164" fontId="20" fillId="0" borderId="5" xfId="1" applyNumberFormat="1" applyFont="1" applyFill="1" applyBorder="1" applyAlignment="1">
      <alignment horizontal="left" vertical="center" wrapText="1"/>
    </xf>
    <xf numFmtId="0" fontId="27" fillId="0" borderId="0" xfId="3" applyFont="1" applyBorder="1" applyAlignment="1">
      <alignment vertical="center"/>
    </xf>
    <xf numFmtId="0" fontId="41" fillId="0" borderId="0" xfId="0" applyFont="1" applyBorder="1" applyAlignment="1">
      <alignment vertical="center"/>
    </xf>
    <xf numFmtId="0" fontId="41" fillId="0" borderId="1" xfId="0" applyFont="1" applyBorder="1" applyAlignment="1">
      <alignment vertical="center"/>
    </xf>
    <xf numFmtId="0" fontId="14" fillId="0" borderId="0" xfId="3" applyFont="1" applyBorder="1" applyAlignment="1">
      <alignment horizontal="right" vertical="center" wrapText="1"/>
    </xf>
    <xf numFmtId="43" fontId="16" fillId="0" borderId="0" xfId="1" applyNumberFormat="1" applyFont="1" applyBorder="1" applyAlignment="1">
      <alignment vertical="center"/>
    </xf>
    <xf numFmtId="43" fontId="13" fillId="0" borderId="0" xfId="1" applyNumberFormat="1" applyFont="1" applyBorder="1" applyAlignment="1">
      <alignment vertical="center"/>
    </xf>
    <xf numFmtId="43" fontId="12" fillId="0" borderId="0" xfId="1" applyNumberFormat="1" applyFont="1" applyFill="1" applyBorder="1" applyAlignment="1">
      <alignment horizontal="left" vertical="center" wrapText="1"/>
    </xf>
    <xf numFmtId="9" fontId="4" fillId="0" borderId="0" xfId="2" applyFont="1" applyFill="1" applyBorder="1" applyAlignment="1">
      <alignment horizontal="right" vertical="center" wrapText="1"/>
    </xf>
    <xf numFmtId="0" fontId="17" fillId="0" borderId="0" xfId="0" applyFont="1" applyBorder="1" applyAlignment="1">
      <alignment horizontal="justify" vertical="top" wrapText="1"/>
    </xf>
    <xf numFmtId="0" fontId="23" fillId="0" borderId="4" xfId="0" applyFont="1" applyBorder="1" applyAlignment="1">
      <alignment horizontal="center" vertical="center"/>
    </xf>
    <xf numFmtId="0" fontId="23" fillId="0" borderId="0" xfId="0" applyFont="1" applyBorder="1" applyAlignment="1">
      <alignment horizontal="center" vertical="center"/>
    </xf>
    <xf numFmtId="0" fontId="23" fillId="0" borderId="7" xfId="0" applyFont="1" applyBorder="1" applyAlignment="1">
      <alignment horizontal="center" vertical="center"/>
    </xf>
    <xf numFmtId="0" fontId="25" fillId="0" borderId="4" xfId="0" applyFont="1" applyBorder="1" applyAlignment="1">
      <alignment horizontal="center"/>
    </xf>
    <xf numFmtId="0" fontId="25" fillId="0" borderId="0" xfId="0" applyFont="1" applyBorder="1" applyAlignment="1">
      <alignment horizontal="center"/>
    </xf>
    <xf numFmtId="0" fontId="25" fillId="0" borderId="7" xfId="0" applyFont="1" applyBorder="1" applyAlignment="1">
      <alignment horizontal="center"/>
    </xf>
    <xf numFmtId="0" fontId="8" fillId="0" borderId="4"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45" fillId="0" borderId="0" xfId="0" quotePrefix="1" applyFont="1" applyBorder="1" applyAlignment="1">
      <alignment horizontal="justify" vertical="center" wrapText="1"/>
    </xf>
    <xf numFmtId="0" fontId="45" fillId="0" borderId="0" xfId="0" applyFont="1" applyBorder="1" applyAlignment="1">
      <alignment horizontal="justify" vertical="center" wrapText="1"/>
    </xf>
    <xf numFmtId="0" fontId="45" fillId="0" borderId="3" xfId="0" applyFont="1" applyBorder="1" applyAlignment="1">
      <alignment horizontal="justify" vertical="center" wrapText="1"/>
    </xf>
    <xf numFmtId="0" fontId="23" fillId="0" borderId="0" xfId="0" applyFont="1" applyBorder="1" applyAlignment="1">
      <alignment horizontal="left" vertical="center"/>
    </xf>
    <xf numFmtId="0" fontId="19" fillId="0" borderId="0" xfId="0" applyFont="1" applyBorder="1" applyAlignment="1">
      <alignment horizontal="left" vertical="center"/>
    </xf>
    <xf numFmtId="0" fontId="0" fillId="0" borderId="0" xfId="0" applyBorder="1" applyAlignment="1">
      <alignment horizontal="left" vertical="center" wrapText="1"/>
    </xf>
    <xf numFmtId="17" fontId="16" fillId="0" borderId="0" xfId="0" quotePrefix="1" applyNumberFormat="1" applyFont="1" applyBorder="1" applyAlignment="1">
      <alignment horizontal="center"/>
    </xf>
    <xf numFmtId="0" fontId="21" fillId="0" borderId="0" xfId="0" applyFont="1" applyAlignment="1">
      <alignment horizontal="justify" vertical="top" wrapText="1"/>
    </xf>
    <xf numFmtId="0" fontId="14" fillId="0" borderId="11" xfId="3" applyFont="1" applyBorder="1" applyAlignment="1">
      <alignment horizontal="center" vertical="center" wrapText="1"/>
    </xf>
    <xf numFmtId="17" fontId="15" fillId="0" borderId="2" xfId="4" applyNumberFormat="1" applyFont="1" applyFill="1" applyBorder="1" applyAlignment="1">
      <alignment horizontal="justify" vertical="center" wrapText="1"/>
    </xf>
    <xf numFmtId="0" fontId="12" fillId="0" borderId="11" xfId="4" applyFont="1" applyBorder="1" applyAlignment="1">
      <alignment horizontal="center" wrapText="1"/>
    </xf>
    <xf numFmtId="164" fontId="14" fillId="0" borderId="0" xfId="1" applyNumberFormat="1" applyFont="1" applyBorder="1" applyAlignment="1">
      <alignment horizontal="right" vertical="center" wrapText="1"/>
    </xf>
    <xf numFmtId="164" fontId="14" fillId="0" borderId="1" xfId="1" applyNumberFormat="1" applyFont="1" applyBorder="1" applyAlignment="1">
      <alignment horizontal="right" vertical="center" wrapText="1"/>
    </xf>
    <xf numFmtId="164" fontId="15" fillId="0" borderId="0" xfId="1" applyNumberFormat="1" applyFont="1" applyBorder="1" applyAlignment="1">
      <alignment horizontal="center" vertical="center" wrapText="1"/>
    </xf>
    <xf numFmtId="164" fontId="15" fillId="0" borderId="1" xfId="1" applyNumberFormat="1" applyFont="1" applyBorder="1" applyAlignment="1">
      <alignment horizontal="center" vertical="center" wrapText="1"/>
    </xf>
    <xf numFmtId="0" fontId="16" fillId="0" borderId="0" xfId="3" applyFont="1" applyAlignment="1">
      <alignment horizontal="justify" vertical="center" wrapText="1"/>
    </xf>
    <xf numFmtId="164" fontId="14" fillId="0" borderId="11" xfId="1" applyNumberFormat="1" applyFont="1" applyBorder="1" applyAlignment="1">
      <alignment horizontal="center" vertical="center" wrapText="1"/>
    </xf>
    <xf numFmtId="164" fontId="14" fillId="0" borderId="23" xfId="1" applyNumberFormat="1" applyFont="1" applyBorder="1" applyAlignment="1">
      <alignment horizontal="center" vertical="center" wrapText="1"/>
    </xf>
    <xf numFmtId="0" fontId="14" fillId="0" borderId="0" xfId="3" applyFont="1" applyAlignment="1">
      <alignment horizontal="left" vertical="center" wrapText="1"/>
    </xf>
    <xf numFmtId="0" fontId="14" fillId="0" borderId="1" xfId="3" applyFont="1" applyBorder="1" applyAlignment="1">
      <alignment horizontal="left" vertical="center" wrapText="1"/>
    </xf>
    <xf numFmtId="164" fontId="15" fillId="0" borderId="7" xfId="1" applyNumberFormat="1" applyFont="1" applyBorder="1" applyAlignment="1">
      <alignment horizontal="center" vertical="center" wrapText="1"/>
    </xf>
    <xf numFmtId="164" fontId="15" fillId="0" borderId="12" xfId="1" applyNumberFormat="1" applyFont="1" applyBorder="1" applyAlignment="1">
      <alignment horizontal="center" vertical="center" wrapText="1"/>
    </xf>
    <xf numFmtId="0" fontId="12" fillId="0" borderId="11" xfId="3" applyFont="1" applyBorder="1" applyAlignment="1">
      <alignment horizontal="center" wrapText="1"/>
    </xf>
    <xf numFmtId="0" fontId="16" fillId="0" borderId="0" xfId="3" applyFont="1" applyFill="1" applyAlignment="1">
      <alignment horizontal="justify" vertical="center" wrapText="1"/>
    </xf>
    <xf numFmtId="17" fontId="15" fillId="0" borderId="2" xfId="4" quotePrefix="1" applyNumberFormat="1" applyFont="1" applyFill="1" applyBorder="1" applyAlignment="1">
      <alignment horizontal="left" wrapText="1"/>
    </xf>
    <xf numFmtId="0" fontId="26" fillId="0" borderId="0" xfId="3" applyFont="1" applyBorder="1" applyAlignment="1">
      <alignment horizontal="justify" vertical="center" wrapText="1"/>
    </xf>
    <xf numFmtId="17" fontId="31" fillId="0" borderId="0" xfId="3" quotePrefix="1" applyNumberFormat="1" applyFont="1" applyAlignment="1">
      <alignment horizontal="center" vertical="center" wrapText="1"/>
    </xf>
    <xf numFmtId="17" fontId="31" fillId="0" borderId="0" xfId="3" applyNumberFormat="1" applyFont="1" applyAlignment="1">
      <alignment horizontal="center" vertical="center" wrapText="1"/>
    </xf>
    <xf numFmtId="0" fontId="30" fillId="0" borderId="0" xfId="3" applyFont="1" applyAlignment="1">
      <alignment horizontal="left" vertical="center" wrapText="1"/>
    </xf>
    <xf numFmtId="0" fontId="30" fillId="0" borderId="1" xfId="3" applyFont="1" applyBorder="1" applyAlignment="1">
      <alignment horizontal="left" vertical="center" wrapText="1"/>
    </xf>
    <xf numFmtId="0" fontId="27" fillId="0" borderId="11" xfId="3" applyFont="1" applyBorder="1" applyAlignment="1">
      <alignment horizontal="center" vertical="center" wrapText="1"/>
    </xf>
    <xf numFmtId="0" fontId="27" fillId="0" borderId="3" xfId="3" applyFont="1" applyBorder="1" applyAlignment="1">
      <alignment horizontal="center" vertical="center" wrapText="1"/>
    </xf>
    <xf numFmtId="0" fontId="26" fillId="0" borderId="2" xfId="3" applyFont="1" applyBorder="1" applyAlignment="1">
      <alignment horizontal="justify" vertical="center" wrapText="1"/>
    </xf>
    <xf numFmtId="17" fontId="31" fillId="0" borderId="0" xfId="3" quotePrefix="1" applyNumberFormat="1" applyFont="1" applyBorder="1" applyAlignment="1">
      <alignment horizontal="center" vertical="center" wrapText="1"/>
    </xf>
    <xf numFmtId="17" fontId="31" fillId="0" borderId="0" xfId="3" applyNumberFormat="1" applyFont="1" applyBorder="1" applyAlignment="1">
      <alignment horizontal="center" vertical="center" wrapText="1"/>
    </xf>
    <xf numFmtId="17" fontId="31" fillId="0" borderId="0" xfId="3" quotePrefix="1" applyNumberFormat="1" applyFont="1" applyAlignment="1">
      <alignment horizontal="center" vertical="top" wrapText="1"/>
    </xf>
    <xf numFmtId="17" fontId="31" fillId="0" borderId="0" xfId="3" applyNumberFormat="1" applyFont="1" applyAlignment="1">
      <alignment horizontal="center" vertical="top" wrapText="1"/>
    </xf>
    <xf numFmtId="0" fontId="29" fillId="0" borderId="11" xfId="0" applyFont="1" applyBorder="1" applyAlignment="1">
      <alignment horizontal="center" vertical="center"/>
    </xf>
    <xf numFmtId="0" fontId="29" fillId="0" borderId="18" xfId="0" applyFont="1" applyBorder="1" applyAlignment="1">
      <alignment horizontal="center" vertical="center"/>
    </xf>
    <xf numFmtId="0" fontId="29" fillId="0" borderId="23" xfId="0" applyFont="1" applyBorder="1" applyAlignment="1">
      <alignment horizontal="center" vertical="center"/>
    </xf>
    <xf numFmtId="0" fontId="16" fillId="0" borderId="2" xfId="3" applyFont="1" applyBorder="1" applyAlignment="1">
      <alignment horizontal="justify" vertical="center" wrapText="1"/>
    </xf>
    <xf numFmtId="0" fontId="19" fillId="0" borderId="11" xfId="0" applyFont="1" applyFill="1" applyBorder="1" applyAlignment="1">
      <alignment horizontal="center" wrapText="1"/>
    </xf>
    <xf numFmtId="17" fontId="5" fillId="0" borderId="0" xfId="3" quotePrefix="1" applyNumberFormat="1" applyFont="1" applyBorder="1" applyAlignment="1">
      <alignment horizontal="center" vertical="center" wrapText="1"/>
    </xf>
    <xf numFmtId="17" fontId="5" fillId="0" borderId="0" xfId="3" applyNumberFormat="1" applyFont="1" applyBorder="1" applyAlignment="1">
      <alignment horizontal="center" vertical="center" wrapText="1"/>
    </xf>
    <xf numFmtId="0" fontId="4" fillId="0" borderId="0" xfId="3" applyFont="1" applyBorder="1" applyAlignment="1">
      <alignment horizontal="left" vertical="center" wrapText="1"/>
    </xf>
    <xf numFmtId="0" fontId="4" fillId="0" borderId="1" xfId="3" applyFont="1" applyBorder="1" applyAlignment="1">
      <alignment horizontal="left" vertical="center" wrapText="1"/>
    </xf>
    <xf numFmtId="17" fontId="20" fillId="0" borderId="0" xfId="3" quotePrefix="1" applyNumberFormat="1" applyFont="1" applyBorder="1" applyAlignment="1">
      <alignment horizontal="center" vertical="center" wrapText="1"/>
    </xf>
    <xf numFmtId="17" fontId="20" fillId="0" borderId="0" xfId="3" applyNumberFormat="1" applyFont="1" applyBorder="1" applyAlignment="1">
      <alignment horizontal="center" vertical="center" wrapText="1"/>
    </xf>
    <xf numFmtId="0" fontId="15" fillId="0" borderId="11" xfId="3" applyFont="1" applyBorder="1" applyAlignment="1">
      <alignment horizontal="center" vertical="center" wrapText="1"/>
    </xf>
    <xf numFmtId="0" fontId="12" fillId="0" borderId="0" xfId="3" applyFont="1" applyBorder="1" applyAlignment="1">
      <alignment horizontal="left" vertical="center" wrapText="1"/>
    </xf>
    <xf numFmtId="0" fontId="12" fillId="0" borderId="1" xfId="3" applyFont="1" applyBorder="1" applyAlignment="1">
      <alignment horizontal="left" vertical="center" wrapText="1"/>
    </xf>
    <xf numFmtId="0" fontId="15" fillId="0" borderId="3" xfId="3" applyFont="1" applyBorder="1" applyAlignment="1">
      <alignment horizontal="center" vertical="center" wrapText="1"/>
    </xf>
    <xf numFmtId="0" fontId="15" fillId="0" borderId="0" xfId="3" applyFont="1" applyBorder="1" applyAlignment="1">
      <alignment horizontal="center" vertical="center" wrapText="1"/>
    </xf>
    <xf numFmtId="0" fontId="12" fillId="0" borderId="0" xfId="3" applyFont="1" applyBorder="1" applyAlignment="1">
      <alignment horizontal="center" vertical="center" wrapText="1"/>
    </xf>
    <xf numFmtId="0" fontId="12" fillId="0" borderId="7" xfId="3" applyFont="1" applyBorder="1" applyAlignment="1">
      <alignment horizontal="center" vertical="center" wrapText="1"/>
    </xf>
    <xf numFmtId="164" fontId="5" fillId="0" borderId="15" xfId="1" applyNumberFormat="1" applyFont="1" applyFill="1" applyBorder="1" applyAlignment="1">
      <alignment horizontal="center" vertical="center" wrapText="1"/>
    </xf>
    <xf numFmtId="164" fontId="5" fillId="0" borderId="0" xfId="1" applyNumberFormat="1" applyFont="1" applyFill="1" applyBorder="1" applyAlignment="1">
      <alignment horizontal="center" vertical="center" wrapText="1"/>
    </xf>
    <xf numFmtId="164" fontId="5" fillId="0" borderId="2" xfId="1" applyNumberFormat="1" applyFont="1" applyFill="1" applyBorder="1" applyAlignment="1">
      <alignment horizontal="center" vertical="center" wrapText="1"/>
    </xf>
    <xf numFmtId="0" fontId="41" fillId="0" borderId="0" xfId="3" applyFont="1" applyBorder="1" applyAlignment="1">
      <alignment horizontal="left" wrapText="1"/>
    </xf>
    <xf numFmtId="164" fontId="7" fillId="0" borderId="0" xfId="1" applyNumberFormat="1" applyFont="1" applyFill="1" applyBorder="1" applyAlignment="1">
      <alignment horizontal="left" vertical="center" wrapText="1"/>
    </xf>
    <xf numFmtId="0" fontId="14" fillId="0" borderId="0" xfId="3" applyFont="1" applyBorder="1" applyAlignment="1">
      <alignment horizontal="left" vertical="center" wrapText="1"/>
    </xf>
    <xf numFmtId="0" fontId="7" fillId="0" borderId="3" xfId="3" applyFont="1" applyBorder="1" applyAlignment="1">
      <alignment horizontal="center" vertical="center" wrapText="1"/>
    </xf>
    <xf numFmtId="0" fontId="14" fillId="0" borderId="2" xfId="3" applyFont="1" applyBorder="1" applyAlignment="1">
      <alignment horizontal="center" vertical="center" wrapText="1"/>
    </xf>
    <xf numFmtId="0" fontId="14" fillId="0" borderId="1" xfId="3" applyFont="1" applyBorder="1" applyAlignment="1">
      <alignment horizontal="center" vertical="center" wrapText="1"/>
    </xf>
    <xf numFmtId="0" fontId="14" fillId="0" borderId="22" xfId="3" applyFont="1" applyBorder="1" applyAlignment="1">
      <alignment horizontal="center" vertical="center" wrapText="1"/>
    </xf>
    <xf numFmtId="0" fontId="21" fillId="0" borderId="0" xfId="0" applyFont="1" applyAlignment="1">
      <alignment horizontal="left" vertical="top" wrapText="1"/>
    </xf>
    <xf numFmtId="0" fontId="16" fillId="0" borderId="1" xfId="0" applyFont="1" applyBorder="1" applyAlignment="1">
      <alignment horizontal="left" vertical="center" wrapText="1"/>
    </xf>
    <xf numFmtId="0" fontId="26" fillId="0" borderId="0" xfId="3" applyFont="1" applyAlignment="1">
      <alignment horizontal="justify" vertical="center" wrapText="1"/>
    </xf>
    <xf numFmtId="0" fontId="3" fillId="0" borderId="0" xfId="0" applyFont="1" applyAlignment="1">
      <alignment horizontal="left" vertical="center" wrapText="1"/>
    </xf>
    <xf numFmtId="0" fontId="20" fillId="0" borderId="11" xfId="3" applyFont="1" applyBorder="1" applyAlignment="1">
      <alignment horizontal="center" wrapText="1"/>
    </xf>
    <xf numFmtId="0" fontId="26" fillId="0" borderId="0" xfId="0" applyFont="1" applyAlignment="1">
      <alignment horizontal="justify" vertical="center" wrapText="1"/>
    </xf>
    <xf numFmtId="0" fontId="4" fillId="0" borderId="0" xfId="3" applyFont="1" applyAlignment="1">
      <alignment horizontal="left" vertical="center" wrapText="1"/>
    </xf>
    <xf numFmtId="17" fontId="5" fillId="0" borderId="11" xfId="3" quotePrefix="1" applyNumberFormat="1" applyFont="1" applyBorder="1" applyAlignment="1">
      <alignment horizontal="center" vertical="center" wrapText="1"/>
    </xf>
    <xf numFmtId="17" fontId="5" fillId="0" borderId="11" xfId="3" applyNumberFormat="1" applyFont="1" applyBorder="1" applyAlignment="1">
      <alignment horizontal="center" vertical="center" wrapText="1"/>
    </xf>
    <xf numFmtId="0" fontId="26" fillId="0" borderId="1" xfId="0" applyFont="1" applyBorder="1" applyAlignment="1">
      <alignment horizontal="center" vertical="center" wrapText="1"/>
    </xf>
    <xf numFmtId="17" fontId="5" fillId="0" borderId="11" xfId="3" quotePrefix="1" applyNumberFormat="1" applyFont="1" applyFill="1" applyBorder="1" applyAlignment="1">
      <alignment horizontal="center" vertical="center" wrapText="1"/>
    </xf>
    <xf numFmtId="17" fontId="5" fillId="0" borderId="11" xfId="3" applyNumberFormat="1" applyFont="1" applyFill="1" applyBorder="1" applyAlignment="1">
      <alignment horizontal="center" vertical="center" wrapText="1"/>
    </xf>
    <xf numFmtId="0" fontId="30" fillId="0" borderId="2" xfId="3" applyFont="1" applyBorder="1" applyAlignment="1">
      <alignment horizontal="center" vertical="center" wrapText="1"/>
    </xf>
    <xf numFmtId="0" fontId="30" fillId="0" borderId="1" xfId="3" applyFont="1" applyBorder="1" applyAlignment="1">
      <alignment horizontal="center" vertical="center" wrapText="1"/>
    </xf>
    <xf numFmtId="0" fontId="29" fillId="0" borderId="11" xfId="3" applyFont="1" applyBorder="1" applyAlignment="1">
      <alignment horizontal="center" vertical="center" wrapText="1"/>
    </xf>
    <xf numFmtId="0" fontId="29" fillId="0" borderId="18" xfId="3" applyFont="1" applyFill="1" applyBorder="1" applyAlignment="1">
      <alignment horizontal="center" vertical="center" wrapText="1"/>
    </xf>
    <xf numFmtId="0" fontId="29" fillId="0" borderId="11" xfId="3" applyFont="1" applyFill="1" applyBorder="1" applyAlignment="1">
      <alignment horizontal="center" vertical="center" wrapText="1"/>
    </xf>
    <xf numFmtId="0" fontId="26" fillId="0" borderId="1" xfId="0" applyFont="1" applyBorder="1" applyAlignment="1">
      <alignment horizontal="left" vertical="center" wrapText="1"/>
    </xf>
    <xf numFmtId="0" fontId="12" fillId="0" borderId="3" xfId="3" applyFont="1" applyBorder="1" applyAlignment="1">
      <alignment horizontal="center" wrapText="1"/>
    </xf>
    <xf numFmtId="0" fontId="26" fillId="0" borderId="15" xfId="0" applyFont="1" applyBorder="1" applyAlignment="1">
      <alignment horizontal="justify" vertical="center" wrapText="1"/>
    </xf>
    <xf numFmtId="0" fontId="19" fillId="0" borderId="11" xfId="3" applyFont="1" applyBorder="1" applyAlignment="1">
      <alignment horizontal="center" vertical="center" wrapText="1"/>
    </xf>
    <xf numFmtId="0" fontId="19" fillId="0" borderId="23" xfId="3" applyFont="1" applyBorder="1" applyAlignment="1">
      <alignment horizontal="center" vertical="center" wrapText="1"/>
    </xf>
    <xf numFmtId="17" fontId="26" fillId="0" borderId="0" xfId="3" applyNumberFormat="1" applyFont="1" applyBorder="1" applyAlignment="1">
      <alignment horizontal="justify" vertical="center" wrapText="1"/>
    </xf>
    <xf numFmtId="0" fontId="8" fillId="0" borderId="2" xfId="3" applyFont="1" applyBorder="1" applyAlignment="1">
      <alignment horizontal="left" wrapText="1"/>
    </xf>
  </cellXfs>
  <cellStyles count="52">
    <cellStyle name="20% - Colore 1" xfId="29" builtinId="30" customBuiltin="1"/>
    <cellStyle name="20% - Colore 2" xfId="33" builtinId="34" customBuiltin="1"/>
    <cellStyle name="20% - Colore 3" xfId="37" builtinId="38" customBuiltin="1"/>
    <cellStyle name="20% - Colore 4" xfId="41" builtinId="42" customBuiltin="1"/>
    <cellStyle name="20% - Colore 5" xfId="45" builtinId="46" customBuiltin="1"/>
    <cellStyle name="20% - Colore 6" xfId="49" builtinId="50" customBuiltin="1"/>
    <cellStyle name="40% - Colore 1" xfId="30" builtinId="31" customBuiltin="1"/>
    <cellStyle name="40% - Colore 2" xfId="34" builtinId="35" customBuiltin="1"/>
    <cellStyle name="40% - Colore 3" xfId="38" builtinId="39" customBuiltin="1"/>
    <cellStyle name="40% - Colore 4" xfId="42" builtinId="43" customBuiltin="1"/>
    <cellStyle name="40% - Colore 5" xfId="46" builtinId="47" customBuiltin="1"/>
    <cellStyle name="40% - Colore 6" xfId="50" builtinId="51" customBuiltin="1"/>
    <cellStyle name="60% - Colore 1" xfId="31" builtinId="32" customBuiltin="1"/>
    <cellStyle name="60% - Colore 2" xfId="35" builtinId="36" customBuiltin="1"/>
    <cellStyle name="60% - Colore 3" xfId="39" builtinId="40" customBuiltin="1"/>
    <cellStyle name="60% - Colore 4" xfId="43" builtinId="44" customBuiltin="1"/>
    <cellStyle name="60% - Colore 5" xfId="47" builtinId="48" customBuiltin="1"/>
    <cellStyle name="60% - Colore 6" xfId="51" builtinId="52" customBuiltin="1"/>
    <cellStyle name="Calcolo" xfId="21" builtinId="22" customBuiltin="1"/>
    <cellStyle name="Cella collegata" xfId="22" builtinId="24" customBuiltin="1"/>
    <cellStyle name="Cella da controllare" xfId="23" builtinId="23" customBuiltin="1"/>
    <cellStyle name="Colore 1" xfId="28" builtinId="29" customBuiltin="1"/>
    <cellStyle name="Colore 2" xfId="32" builtinId="33" customBuiltin="1"/>
    <cellStyle name="Colore 3" xfId="36" builtinId="37" customBuiltin="1"/>
    <cellStyle name="Colore 4" xfId="40" builtinId="41" customBuiltin="1"/>
    <cellStyle name="Colore 5" xfId="44" builtinId="45" customBuiltin="1"/>
    <cellStyle name="Colore 6" xfId="48" builtinId="49" customBuiltin="1"/>
    <cellStyle name="Input" xfId="19" builtinId="20" customBuiltin="1"/>
    <cellStyle name="Migliaia" xfId="1" builtinId="3"/>
    <cellStyle name="Migliaia 2 2 2" xfId="5" xr:uid="{00000000-0005-0000-0000-000001000000}"/>
    <cellStyle name="Migliaia 5" xfId="6" xr:uid="{00000000-0005-0000-0000-000002000000}"/>
    <cellStyle name="Neutrale" xfId="18" builtinId="28" customBuiltin="1"/>
    <cellStyle name="Normale" xfId="0" builtinId="0"/>
    <cellStyle name="Normale 17 3" xfId="10" xr:uid="{00000000-0005-0000-0000-000004000000}"/>
    <cellStyle name="Normale 2 2 2" xfId="4" xr:uid="{00000000-0005-0000-0000-000005000000}"/>
    <cellStyle name="Normale 8 5" xfId="3" xr:uid="{00000000-0005-0000-0000-000006000000}"/>
    <cellStyle name="Normale 8 8" xfId="9" xr:uid="{00000000-0005-0000-0000-000007000000}"/>
    <cellStyle name="Nota" xfId="25" builtinId="10" customBuiltin="1"/>
    <cellStyle name="Output" xfId="20" builtinId="21" customBuiltin="1"/>
    <cellStyle name="Percentuale" xfId="2" builtinId="5"/>
    <cellStyle name="Percentuale 4 2" xfId="8" xr:uid="{00000000-0005-0000-0000-000009000000}"/>
    <cellStyle name="Percentuale 6" xfId="7" xr:uid="{00000000-0005-0000-0000-00000A000000}"/>
    <cellStyle name="Testo avviso" xfId="24" builtinId="11" customBuiltin="1"/>
    <cellStyle name="Testo descrittivo" xfId="26" builtinId="53" customBuiltin="1"/>
    <cellStyle name="Titolo" xfId="11" builtinId="15" customBuiltin="1"/>
    <cellStyle name="Titolo 1" xfId="12" builtinId="16" customBuiltin="1"/>
    <cellStyle name="Titolo 2" xfId="13" builtinId="17" customBuiltin="1"/>
    <cellStyle name="Titolo 3" xfId="14" builtinId="18" customBuiltin="1"/>
    <cellStyle name="Titolo 4" xfId="15" builtinId="19" customBuiltin="1"/>
    <cellStyle name="Totale" xfId="27" builtinId="25" customBuiltin="1"/>
    <cellStyle name="Valore non valido" xfId="17" builtinId="27" customBuiltin="1"/>
    <cellStyle name="Valore valido" xfId="1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37"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externalLink" Target="externalLinks/externalLink1.xml"/><Relationship Id="rId35" Type="http://schemas.openxmlformats.org/officeDocument/2006/relationships/customXml" Target="../customXml/item1.xml"/><Relationship Id="rId8" Type="http://schemas.openxmlformats.org/officeDocument/2006/relationships/worksheet" Target="worksheets/sheet8.xml"/><Relationship Id="rId3" Type="http://schemas.openxmlformats.org/officeDocument/2006/relationships/worksheet" Target="worksheets/sheet3.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165100</xdr:rowOff>
    </xdr:from>
    <xdr:to>
      <xdr:col>9</xdr:col>
      <xdr:colOff>450850</xdr:colOff>
      <xdr:row>42</xdr:row>
      <xdr:rowOff>158750</xdr:rowOff>
    </xdr:to>
    <xdr:sp macro="" textlink="">
      <xdr:nvSpPr>
        <xdr:cNvPr id="2" name="CasellaDiTesto 1">
          <a:extLst>
            <a:ext uri="{FF2B5EF4-FFF2-40B4-BE49-F238E27FC236}">
              <a16:creationId xmlns:a16="http://schemas.microsoft.com/office/drawing/2014/main" id="{97C165FA-C9D8-482E-B2C5-18A249D3CDDA}"/>
            </a:ext>
          </a:extLst>
        </xdr:cNvPr>
        <xdr:cNvSpPr txBox="1"/>
      </xdr:nvSpPr>
      <xdr:spPr>
        <a:xfrm>
          <a:off x="0" y="355600"/>
          <a:ext cx="5994400" cy="78041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it-IT" sz="1200">
            <a:solidFill>
              <a:schemeClr val="dk1"/>
            </a:solidFill>
            <a:effectLst/>
            <a:latin typeface="Verdana" panose="020B0604030504040204" pitchFamily="34" charset="0"/>
            <a:ea typeface="Verdana" panose="020B0604030504040204" pitchFamily="34" charset="0"/>
            <a:cs typeface="+mn-cs"/>
          </a:endParaRPr>
        </a:p>
        <a:p>
          <a:pPr algn="just"/>
          <a:r>
            <a:rPr lang="it-IT" sz="1000">
              <a:solidFill>
                <a:schemeClr val="dk1"/>
              </a:solidFill>
              <a:effectLst/>
              <a:latin typeface="Verdana" panose="020B0604030504040204" pitchFamily="34" charset="0"/>
              <a:ea typeface="Verdana" panose="020B0604030504040204" pitchFamily="34" charset="0"/>
              <a:cs typeface="+mn-cs"/>
            </a:rPr>
            <a:t>Le statistiche dell'Osservatorio sono state elaborate sulla base dei dati presenti negli archivi </a:t>
          </a:r>
          <a:r>
            <a:rPr lang="it-IT" sz="1000">
              <a:solidFill>
                <a:sysClr val="windowText" lastClr="000000"/>
              </a:solidFill>
              <a:effectLst/>
              <a:latin typeface="Verdana" panose="020B0604030504040204" pitchFamily="34" charset="0"/>
              <a:ea typeface="Verdana" panose="020B0604030504040204" pitchFamily="34" charset="0"/>
              <a:cs typeface="+mn-cs"/>
            </a:rPr>
            <a:t>amministrativi relativi alle domande di Assegno Unico e ai pagamenti effettuati, o comunque già disposti per il pagamento. Son</a:t>
          </a:r>
          <a:r>
            <a:rPr lang="it-IT" sz="1000" baseline="0">
              <a:solidFill>
                <a:sysClr val="windowText" lastClr="000000"/>
              </a:solidFill>
              <a:effectLst/>
              <a:latin typeface="Verdana" panose="020B0604030504040204" pitchFamily="34" charset="0"/>
              <a:ea typeface="Verdana" panose="020B0604030504040204" pitchFamily="34" charset="0"/>
              <a:cs typeface="+mn-cs"/>
            </a:rPr>
            <a:t>o inoltre esposti in una sezione a parte, i dati relativi alle somme erogate a titolo di integrazione dell'AUU a favore dei nuclei percettori del Reddito di cittadinanza.</a:t>
          </a:r>
          <a:endParaRPr lang="it-IT" sz="1000" strike="sngStrike">
            <a:solidFill>
              <a:sysClr val="windowText" lastClr="000000"/>
            </a:solidFill>
            <a:effectLst/>
            <a:latin typeface="Verdana" panose="020B0604030504040204" pitchFamily="34" charset="0"/>
            <a:ea typeface="Verdana" panose="020B0604030504040204" pitchFamily="34" charset="0"/>
            <a:cs typeface="+mn-cs"/>
          </a:endParaRPr>
        </a:p>
        <a:p>
          <a:r>
            <a:rPr lang="it-IT" sz="1000">
              <a:solidFill>
                <a:sysClr val="windowText" lastClr="000000"/>
              </a:solidFill>
              <a:effectLst/>
              <a:latin typeface="Verdana" panose="020B0604030504040204" pitchFamily="34" charset="0"/>
              <a:ea typeface="Verdana" panose="020B0604030504040204" pitchFamily="34" charset="0"/>
              <a:cs typeface="+mn-cs"/>
            </a:rPr>
            <a:t> </a:t>
          </a:r>
        </a:p>
        <a:p>
          <a:pPr algn="just"/>
          <a:r>
            <a:rPr lang="it-IT" sz="1000">
              <a:solidFill>
                <a:sysClr val="windowText" lastClr="000000"/>
              </a:solidFill>
              <a:effectLst/>
              <a:latin typeface="Verdana" panose="020B0604030504040204" pitchFamily="34" charset="0"/>
              <a:ea typeface="Verdana" panose="020B0604030504040204" pitchFamily="34" charset="0"/>
              <a:cs typeface="+mn-cs"/>
            </a:rPr>
            <a:t>I dati presentati sono caratterizzati da un processo di elaborazione che prevede una serie di controlli allo scopo di individuare e superare incongruenze, anomalie ed errori sistematici o casuali che possono manifestarsi negli archivi amministrativi. </a:t>
          </a:r>
        </a:p>
        <a:p>
          <a:endParaRPr lang="it-IT" sz="1000">
            <a:solidFill>
              <a:sysClr val="windowText" lastClr="000000"/>
            </a:solidFill>
            <a:effectLst/>
            <a:latin typeface="Verdana" panose="020B0604030504040204" pitchFamily="34" charset="0"/>
            <a:ea typeface="Verdana" panose="020B0604030504040204" pitchFamily="34" charset="0"/>
            <a:cs typeface="+mn-cs"/>
          </a:endParaRPr>
        </a:p>
        <a:p>
          <a:pPr algn="just"/>
          <a:r>
            <a:rPr lang="it-IT" sz="1000">
              <a:solidFill>
                <a:sysClr val="windowText" lastClr="000000"/>
              </a:solidFill>
              <a:effectLst/>
              <a:latin typeface="Verdana" panose="020B0604030504040204" pitchFamily="34" charset="0"/>
              <a:ea typeface="Verdana" panose="020B0604030504040204" pitchFamily="34" charset="0"/>
              <a:cs typeface="+mn-cs"/>
            </a:rPr>
            <a:t>L'aggiornamento dell'Osservatorio avviene con cadenza mensile: in virtù della caratteristica propria degli archivi amministrativi di avere una movimentazione continua, l'aggiornamento riguarda tutti i dati pubblicati, cioè anche quelli riferiti ai mesi precedenti la pubblicazione.</a:t>
          </a:r>
        </a:p>
        <a:p>
          <a:r>
            <a:rPr lang="it-IT" sz="1000">
              <a:solidFill>
                <a:sysClr val="windowText" lastClr="000000"/>
              </a:solidFill>
              <a:effectLst/>
              <a:latin typeface="Verdana" panose="020B0604030504040204" pitchFamily="34" charset="0"/>
              <a:ea typeface="Verdana" panose="020B0604030504040204" pitchFamily="34" charset="0"/>
              <a:cs typeface="+mn-cs"/>
            </a:rPr>
            <a:t> </a:t>
          </a:r>
        </a:p>
        <a:p>
          <a:r>
            <a:rPr lang="it-IT" sz="1000" b="1">
              <a:solidFill>
                <a:sysClr val="windowText" lastClr="000000"/>
              </a:solidFill>
              <a:effectLst/>
              <a:latin typeface="Verdana" panose="020B0604030504040204" pitchFamily="34" charset="0"/>
              <a:ea typeface="Verdana" panose="020B0604030504040204" pitchFamily="34" charset="0"/>
              <a:cs typeface="+mn-cs"/>
            </a:rPr>
            <a:t>Unità statistiche: </a:t>
          </a:r>
        </a:p>
        <a:p>
          <a:r>
            <a:rPr lang="it-IT" sz="1000">
              <a:solidFill>
                <a:sysClr val="windowText" lastClr="000000"/>
              </a:solidFill>
              <a:effectLst/>
              <a:latin typeface="Verdana" panose="020B0604030504040204" pitchFamily="34" charset="0"/>
              <a:ea typeface="Verdana" panose="020B0604030504040204" pitchFamily="34" charset="0"/>
              <a:cs typeface="+mn-cs"/>
            </a:rPr>
            <a:t>- Richiedente l'AUU (che può essere anche il figlio maggiorenne)</a:t>
          </a:r>
        </a:p>
        <a:p>
          <a:r>
            <a:rPr lang="it-IT" sz="1000">
              <a:solidFill>
                <a:sysClr val="windowText" lastClr="000000"/>
              </a:solidFill>
              <a:effectLst/>
              <a:latin typeface="Verdana" panose="020B0604030504040204" pitchFamily="34" charset="0"/>
              <a:ea typeface="Verdana" panose="020B0604030504040204" pitchFamily="34" charset="0"/>
              <a:cs typeface="+mn-cs"/>
            </a:rPr>
            <a:t>- Figli per i quali si richiede l'AUU (che comprende i figli maggiorenni che presentano la propria domanda autonomamente)</a:t>
          </a:r>
        </a:p>
        <a:p>
          <a:r>
            <a:rPr lang="it-IT" sz="1000">
              <a:solidFill>
                <a:sysClr val="windowText" lastClr="000000"/>
              </a:solidFill>
              <a:effectLst/>
              <a:latin typeface="Verdana" panose="020B0604030504040204" pitchFamily="34" charset="0"/>
              <a:ea typeface="Verdana" panose="020B0604030504040204" pitchFamily="34" charset="0"/>
              <a:cs typeface="+mn-cs"/>
            </a:rPr>
            <a:t>-Nuclei percettori di RdC</a:t>
          </a:r>
          <a:r>
            <a:rPr lang="it-IT" sz="1000" baseline="0">
              <a:solidFill>
                <a:sysClr val="windowText" lastClr="000000"/>
              </a:solidFill>
              <a:effectLst/>
              <a:latin typeface="Verdana" panose="020B0604030504040204" pitchFamily="34" charset="0"/>
              <a:ea typeface="Verdana" panose="020B0604030504040204" pitchFamily="34" charset="0"/>
              <a:cs typeface="+mn-cs"/>
            </a:rPr>
            <a:t> con diritto all'integrazione di AUU</a:t>
          </a:r>
        </a:p>
        <a:p>
          <a:r>
            <a:rPr lang="it-IT" sz="1000" baseline="0">
              <a:solidFill>
                <a:sysClr val="windowText" lastClr="000000"/>
              </a:solidFill>
              <a:effectLst/>
              <a:latin typeface="Verdana" panose="020B0604030504040204" pitchFamily="34" charset="0"/>
              <a:ea typeface="Verdana" panose="020B0604030504040204" pitchFamily="34" charset="0"/>
              <a:cs typeface="+mn-cs"/>
            </a:rPr>
            <a:t>-Figli presenti in nuclei percettori di RdC con diritto all'integrazione di AUU</a:t>
          </a:r>
          <a:endParaRPr lang="it-IT" sz="1000">
            <a:solidFill>
              <a:sysClr val="windowText" lastClr="000000"/>
            </a:solidFill>
            <a:effectLst/>
            <a:latin typeface="Verdana" panose="020B0604030504040204" pitchFamily="34" charset="0"/>
            <a:ea typeface="Verdana" panose="020B0604030504040204" pitchFamily="34" charset="0"/>
            <a:cs typeface="+mn-cs"/>
          </a:endParaRPr>
        </a:p>
        <a:p>
          <a:r>
            <a:rPr lang="it-IT" sz="1000">
              <a:solidFill>
                <a:sysClr val="windowText" lastClr="000000"/>
              </a:solidFill>
              <a:effectLst/>
              <a:latin typeface="Verdana" panose="020B0604030504040204" pitchFamily="34" charset="0"/>
              <a:ea typeface="Verdana" panose="020B0604030504040204" pitchFamily="34" charset="0"/>
              <a:cs typeface="+mn-cs"/>
            </a:rPr>
            <a:t> </a:t>
          </a:r>
        </a:p>
        <a:p>
          <a:r>
            <a:rPr lang="it-IT" sz="1000" b="1">
              <a:solidFill>
                <a:sysClr val="windowText" lastClr="000000"/>
              </a:solidFill>
              <a:effectLst/>
              <a:latin typeface="Verdana" panose="020B0604030504040204" pitchFamily="34" charset="0"/>
              <a:ea typeface="Verdana" panose="020B0604030504040204" pitchFamily="34" charset="0"/>
              <a:cs typeface="+mn-cs"/>
            </a:rPr>
            <a:t>Fonti dei dati:</a:t>
          </a:r>
        </a:p>
        <a:p>
          <a:r>
            <a:rPr lang="it-IT" sz="1000">
              <a:solidFill>
                <a:sysClr val="windowText" lastClr="000000"/>
              </a:solidFill>
              <a:effectLst/>
              <a:latin typeface="Verdana" panose="020B0604030504040204" pitchFamily="34" charset="0"/>
              <a:ea typeface="Verdana" panose="020B0604030504040204" pitchFamily="34" charset="0"/>
              <a:cs typeface="+mn-cs"/>
            </a:rPr>
            <a:t>La fonte dei dati è rappresentata dagli archivi amministrativi delle domande e dei pagamenti di AUU, e dall'archivio amministrativo relativo al</a:t>
          </a:r>
          <a:r>
            <a:rPr lang="it-IT" sz="1000" baseline="0">
              <a:solidFill>
                <a:sysClr val="windowText" lastClr="000000"/>
              </a:solidFill>
              <a:effectLst/>
              <a:latin typeface="Verdana" panose="020B0604030504040204" pitchFamily="34" charset="0"/>
              <a:ea typeface="Verdana" panose="020B0604030504040204" pitchFamily="34" charset="0"/>
              <a:cs typeface="+mn-cs"/>
            </a:rPr>
            <a:t> Reddito di Cittadinanza</a:t>
          </a:r>
          <a:endParaRPr lang="it-IT" sz="1000">
            <a:solidFill>
              <a:sysClr val="windowText" lastClr="000000"/>
            </a:solidFill>
            <a:effectLst/>
            <a:latin typeface="Verdana" panose="020B0604030504040204" pitchFamily="34" charset="0"/>
            <a:ea typeface="Verdana" panose="020B0604030504040204" pitchFamily="34" charset="0"/>
            <a:cs typeface="+mn-cs"/>
          </a:endParaRPr>
        </a:p>
        <a:p>
          <a:r>
            <a:rPr lang="it-IT" sz="1000">
              <a:solidFill>
                <a:sysClr val="windowText" lastClr="000000"/>
              </a:solidFill>
              <a:effectLst/>
              <a:latin typeface="Verdana" panose="020B0604030504040204" pitchFamily="34" charset="0"/>
              <a:ea typeface="Verdana" panose="020B0604030504040204" pitchFamily="34" charset="0"/>
              <a:cs typeface="+mn-cs"/>
            </a:rPr>
            <a:t> </a:t>
          </a:r>
        </a:p>
        <a:p>
          <a:r>
            <a:rPr lang="it-IT" sz="1000" b="1">
              <a:solidFill>
                <a:sysClr val="windowText" lastClr="000000"/>
              </a:solidFill>
              <a:effectLst/>
              <a:latin typeface="Verdana" panose="020B0604030504040204" pitchFamily="34" charset="0"/>
              <a:ea typeface="Verdana" panose="020B0604030504040204" pitchFamily="34" charset="0"/>
              <a:cs typeface="+mn-cs"/>
            </a:rPr>
            <a:t>Variabili di analisi:</a:t>
          </a:r>
        </a:p>
        <a:p>
          <a:r>
            <a:rPr lang="it-IT" sz="1000">
              <a:solidFill>
                <a:sysClr val="windowText" lastClr="000000"/>
              </a:solidFill>
              <a:effectLst/>
              <a:latin typeface="Verdana" panose="020B0604030504040204" pitchFamily="34" charset="0"/>
              <a:ea typeface="Verdana" panose="020B0604030504040204" pitchFamily="34" charset="0"/>
              <a:cs typeface="+mn-cs"/>
            </a:rPr>
            <a:t>Numero domande</a:t>
          </a:r>
        </a:p>
        <a:p>
          <a:r>
            <a:rPr lang="it-IT" sz="1000">
              <a:solidFill>
                <a:sysClr val="windowText" lastClr="000000"/>
              </a:solidFill>
              <a:effectLst/>
              <a:latin typeface="Verdana" panose="020B0604030504040204" pitchFamily="34" charset="0"/>
              <a:ea typeface="Verdana" panose="020B0604030504040204" pitchFamily="34" charset="0"/>
              <a:cs typeface="+mn-cs"/>
            </a:rPr>
            <a:t>Numero richiedenti</a:t>
          </a:r>
        </a:p>
        <a:p>
          <a:r>
            <a:rPr lang="it-IT" sz="1000">
              <a:solidFill>
                <a:sysClr val="windowText" lastClr="000000"/>
              </a:solidFill>
              <a:effectLst/>
              <a:latin typeface="Verdana" panose="020B0604030504040204" pitchFamily="34" charset="0"/>
              <a:ea typeface="Verdana" panose="020B0604030504040204" pitchFamily="34" charset="0"/>
              <a:cs typeface="+mn-cs"/>
            </a:rPr>
            <a:t>Numero nuclei percettori di RdC con integrazione AUU</a:t>
          </a:r>
        </a:p>
        <a:p>
          <a:r>
            <a:rPr lang="it-IT" sz="1000">
              <a:solidFill>
                <a:sysClr val="windowText" lastClr="000000"/>
              </a:solidFill>
              <a:effectLst/>
              <a:latin typeface="Verdana" panose="020B0604030504040204" pitchFamily="34" charset="0"/>
              <a:ea typeface="Verdana" panose="020B0604030504040204" pitchFamily="34" charset="0"/>
              <a:cs typeface="+mn-cs"/>
            </a:rPr>
            <a:t>Numero figli con AUU</a:t>
          </a:r>
        </a:p>
        <a:p>
          <a:pPr marL="0" marR="0" lvl="0" indent="0" defTabSz="914400" eaLnBrk="1" fontAlgn="auto" latinLnBrk="0" hangingPunct="1">
            <a:lnSpc>
              <a:spcPct val="100000"/>
            </a:lnSpc>
            <a:spcBef>
              <a:spcPts val="0"/>
            </a:spcBef>
            <a:spcAft>
              <a:spcPts val="0"/>
            </a:spcAft>
            <a:buClrTx/>
            <a:buSzTx/>
            <a:buFontTx/>
            <a:buNone/>
            <a:tabLst/>
            <a:defRPr/>
          </a:pPr>
          <a:r>
            <a:rPr lang="it-IT" sz="1000">
              <a:solidFill>
                <a:sysClr val="windowText" lastClr="000000"/>
              </a:solidFill>
              <a:effectLst/>
              <a:latin typeface="Verdana" panose="020B0604030504040204" pitchFamily="34" charset="0"/>
              <a:ea typeface="Verdana" panose="020B0604030504040204" pitchFamily="34" charset="0"/>
              <a:cs typeface="+mn-cs"/>
            </a:rPr>
            <a:t>Numero figli appartenenti a nuclei percettori di RdC con integrazione AUU</a:t>
          </a:r>
        </a:p>
        <a:p>
          <a:r>
            <a:rPr lang="it-IT" sz="1000">
              <a:solidFill>
                <a:sysClr val="windowText" lastClr="000000"/>
              </a:solidFill>
              <a:effectLst/>
              <a:latin typeface="Verdana" panose="020B0604030504040204" pitchFamily="34" charset="0"/>
              <a:ea typeface="Verdana" panose="020B0604030504040204" pitchFamily="34" charset="0"/>
              <a:cs typeface="+mn-cs"/>
            </a:rPr>
            <a:t>Importo medio mensile dell'assegno</a:t>
          </a:r>
        </a:p>
        <a:p>
          <a:pPr marL="0" marR="0" lvl="0" indent="0" defTabSz="914400" eaLnBrk="1" fontAlgn="auto" latinLnBrk="0" hangingPunct="1">
            <a:lnSpc>
              <a:spcPct val="100000"/>
            </a:lnSpc>
            <a:spcBef>
              <a:spcPts val="0"/>
            </a:spcBef>
            <a:spcAft>
              <a:spcPts val="0"/>
            </a:spcAft>
            <a:buClrTx/>
            <a:buSzTx/>
            <a:buFontTx/>
            <a:buNone/>
            <a:tabLst/>
            <a:defRPr/>
          </a:pPr>
          <a:r>
            <a:rPr lang="it-IT" sz="1000">
              <a:solidFill>
                <a:sysClr val="windowText" lastClr="000000"/>
              </a:solidFill>
              <a:effectLst/>
              <a:latin typeface="Verdana" panose="020B0604030504040204" pitchFamily="34" charset="0"/>
              <a:ea typeface="Verdana" panose="020B0604030504040204" pitchFamily="34" charset="0"/>
              <a:cs typeface="+mn-cs"/>
            </a:rPr>
            <a:t>Importo medio mensile dell'integrazione AUU su RdC</a:t>
          </a:r>
        </a:p>
        <a:p>
          <a:r>
            <a:rPr lang="it-IT" sz="1000">
              <a:solidFill>
                <a:sysClr val="windowText" lastClr="000000"/>
              </a:solidFill>
              <a:effectLst/>
              <a:latin typeface="Verdana" panose="020B0604030504040204" pitchFamily="34" charset="0"/>
              <a:ea typeface="Verdana" panose="020B0604030504040204" pitchFamily="34" charset="0"/>
              <a:cs typeface="+mn-cs"/>
            </a:rPr>
            <a:t>Numero medio di figli</a:t>
          </a:r>
        </a:p>
        <a:p>
          <a:r>
            <a:rPr lang="it-IT" sz="1000">
              <a:solidFill>
                <a:sysClr val="windowText" lastClr="000000"/>
              </a:solidFill>
              <a:effectLst/>
              <a:latin typeface="Verdana" panose="020B0604030504040204" pitchFamily="34" charset="0"/>
              <a:ea typeface="Verdana" panose="020B0604030504040204" pitchFamily="34" charset="0"/>
              <a:cs typeface="+mn-cs"/>
            </a:rPr>
            <a:t>Numero medio di mensilità pagate nell'anno</a:t>
          </a:r>
        </a:p>
        <a:p>
          <a:r>
            <a:rPr lang="it-IT" sz="1000" b="1">
              <a:solidFill>
                <a:sysClr val="windowText" lastClr="000000"/>
              </a:solidFill>
              <a:effectLst/>
              <a:latin typeface="Verdana" panose="020B0604030504040204" pitchFamily="34" charset="0"/>
              <a:ea typeface="Verdana" panose="020B0604030504040204" pitchFamily="34" charset="0"/>
              <a:cs typeface="+mn-cs"/>
            </a:rPr>
            <a:t> </a:t>
          </a:r>
        </a:p>
        <a:p>
          <a:r>
            <a:rPr lang="it-IT" sz="1000" b="1">
              <a:solidFill>
                <a:sysClr val="windowText" lastClr="000000"/>
              </a:solidFill>
              <a:effectLst/>
              <a:latin typeface="Verdana" panose="020B0604030504040204" pitchFamily="34" charset="0"/>
              <a:ea typeface="Verdana" panose="020B0604030504040204" pitchFamily="34" charset="0"/>
              <a:cs typeface="+mn-cs"/>
            </a:rPr>
            <a:t>Variabili di classificazione:</a:t>
          </a:r>
        </a:p>
        <a:p>
          <a:r>
            <a:rPr lang="it-IT" sz="1000">
              <a:solidFill>
                <a:sysClr val="windowText" lastClr="000000"/>
              </a:solidFill>
              <a:effectLst/>
              <a:latin typeface="Verdana" panose="020B0604030504040204" pitchFamily="34" charset="0"/>
              <a:ea typeface="Verdana" panose="020B0604030504040204" pitchFamily="34" charset="0"/>
              <a:cs typeface="+mn-cs"/>
            </a:rPr>
            <a:t>Anno e mese di presentazione della domanda</a:t>
          </a:r>
        </a:p>
        <a:p>
          <a:pPr marL="0" marR="0" lvl="0" indent="0" defTabSz="914400" eaLnBrk="1" fontAlgn="auto" latinLnBrk="0" hangingPunct="1">
            <a:lnSpc>
              <a:spcPct val="100000"/>
            </a:lnSpc>
            <a:spcBef>
              <a:spcPts val="0"/>
            </a:spcBef>
            <a:spcAft>
              <a:spcPts val="0"/>
            </a:spcAft>
            <a:buClrTx/>
            <a:buSzTx/>
            <a:buFontTx/>
            <a:buNone/>
            <a:tabLst/>
            <a:defRPr/>
          </a:pPr>
          <a:r>
            <a:rPr lang="it-IT" sz="1000">
              <a:solidFill>
                <a:sysClr val="windowText" lastClr="000000"/>
              </a:solidFill>
              <a:effectLst/>
              <a:latin typeface="Verdana" panose="020B0604030504040204" pitchFamily="34" charset="0"/>
              <a:ea typeface="Verdana" panose="020B0604030504040204" pitchFamily="34" charset="0"/>
              <a:cs typeface="+mn-cs"/>
            </a:rPr>
            <a:t>Canale di presentazione della domanda</a:t>
          </a:r>
        </a:p>
        <a:p>
          <a:pPr marL="0" marR="0" lvl="0" indent="0" defTabSz="914400" eaLnBrk="1" fontAlgn="auto" latinLnBrk="0" hangingPunct="1">
            <a:lnSpc>
              <a:spcPct val="100000"/>
            </a:lnSpc>
            <a:spcBef>
              <a:spcPts val="0"/>
            </a:spcBef>
            <a:spcAft>
              <a:spcPts val="0"/>
            </a:spcAft>
            <a:buClrTx/>
            <a:buSzTx/>
            <a:buFontTx/>
            <a:buNone/>
            <a:tabLst/>
            <a:defRPr/>
          </a:pPr>
          <a:r>
            <a:rPr lang="it-IT" sz="1000">
              <a:solidFill>
                <a:sysClr val="windowText" lastClr="000000"/>
              </a:solidFill>
              <a:effectLst/>
              <a:latin typeface="Verdana" panose="020B0604030504040204" pitchFamily="34" charset="0"/>
              <a:ea typeface="Verdana" panose="020B0604030504040204" pitchFamily="34" charset="0"/>
              <a:cs typeface="+mn-cs"/>
            </a:rPr>
            <a:t>Anno e mese di competenza del pagamento</a:t>
          </a:r>
        </a:p>
        <a:p>
          <a:r>
            <a:rPr lang="it-IT" sz="1000">
              <a:solidFill>
                <a:sysClr val="windowText" lastClr="000000"/>
              </a:solidFill>
              <a:effectLst/>
              <a:latin typeface="Verdana" panose="020B0604030504040204" pitchFamily="34" charset="0"/>
              <a:ea typeface="Verdana" panose="020B0604030504040204" pitchFamily="34" charset="0"/>
              <a:cs typeface="+mn-cs"/>
            </a:rPr>
            <a:t>Regione di residenza del richiedente</a:t>
          </a:r>
        </a:p>
        <a:p>
          <a:r>
            <a:rPr lang="it-IT" sz="1000">
              <a:solidFill>
                <a:sysClr val="windowText" lastClr="000000"/>
              </a:solidFill>
              <a:effectLst/>
              <a:latin typeface="Verdana" panose="020B0604030504040204" pitchFamily="34" charset="0"/>
              <a:ea typeface="Verdana" panose="020B0604030504040204" pitchFamily="34" charset="0"/>
              <a:cs typeface="+mn-cs"/>
            </a:rPr>
            <a:t>Numero di figli per richiedente pagato</a:t>
          </a:r>
        </a:p>
        <a:p>
          <a:r>
            <a:rPr lang="it-IT" sz="1000">
              <a:solidFill>
                <a:sysClr val="windowText" lastClr="000000"/>
              </a:solidFill>
              <a:effectLst/>
              <a:latin typeface="Verdana" panose="020B0604030504040204" pitchFamily="34" charset="0"/>
              <a:ea typeface="Verdana" panose="020B0604030504040204" pitchFamily="34" charset="0"/>
              <a:cs typeface="+mn-cs"/>
            </a:rPr>
            <a:t>Classe di ISEE </a:t>
          </a:r>
        </a:p>
        <a:p>
          <a:r>
            <a:rPr lang="it-IT" sz="1000">
              <a:solidFill>
                <a:sysClr val="windowText" lastClr="000000"/>
              </a:solidFill>
              <a:effectLst/>
              <a:latin typeface="Verdana" panose="020B0604030504040204" pitchFamily="34" charset="0"/>
              <a:ea typeface="Verdana" panose="020B0604030504040204" pitchFamily="34" charset="0"/>
              <a:cs typeface="+mn-cs"/>
            </a:rPr>
            <a:t>Classe di età del figlio</a:t>
          </a:r>
        </a:p>
        <a:p>
          <a:r>
            <a:rPr lang="it-IT" sz="1000">
              <a:solidFill>
                <a:sysClr val="windowText" lastClr="000000"/>
              </a:solidFill>
              <a:effectLst/>
              <a:latin typeface="Verdana" panose="020B0604030504040204" pitchFamily="34" charset="0"/>
              <a:ea typeface="Verdana" panose="020B0604030504040204" pitchFamily="34" charset="0"/>
              <a:cs typeface="+mn-cs"/>
            </a:rPr>
            <a:t>Presenza o meno di figli disabili nel nucleo</a:t>
          </a:r>
        </a:p>
        <a:p>
          <a:r>
            <a:rPr lang="it-IT" sz="1200">
              <a:solidFill>
                <a:sysClr val="windowText" lastClr="000000"/>
              </a:solidFill>
              <a:effectLst/>
              <a:latin typeface="Verdana" panose="020B0604030504040204" pitchFamily="34" charset="0"/>
              <a:ea typeface="Verdana" panose="020B0604030504040204" pitchFamily="34" charset="0"/>
              <a:cs typeface="+mn-cs"/>
            </a:rPr>
            <a:t> </a:t>
          </a:r>
        </a:p>
        <a:p>
          <a:br>
            <a:rPr lang="it-IT" sz="1200" b="1">
              <a:solidFill>
                <a:sysClr val="windowText" lastClr="000000"/>
              </a:solidFill>
              <a:effectLst/>
              <a:latin typeface="Verdana" panose="020B0604030504040204" pitchFamily="34" charset="0"/>
              <a:ea typeface="Verdana" panose="020B0604030504040204" pitchFamily="34" charset="0"/>
              <a:cs typeface="+mn-cs"/>
            </a:rPr>
          </a:br>
          <a:r>
            <a:rPr lang="it-IT" sz="1200" b="1">
              <a:solidFill>
                <a:sysClr val="windowText" lastClr="000000"/>
              </a:solidFill>
              <a:effectLst/>
              <a:latin typeface="Verdana" panose="020B0604030504040204" pitchFamily="34" charset="0"/>
              <a:ea typeface="Verdana" panose="020B0604030504040204" pitchFamily="34" charset="0"/>
              <a:cs typeface="+mn-cs"/>
            </a:rPr>
            <a:t> </a:t>
          </a:r>
          <a:endParaRPr lang="it-IT" sz="1200">
            <a:solidFill>
              <a:sysClr val="windowText" lastClr="000000"/>
            </a:solidFill>
            <a:effectLst/>
            <a:latin typeface="Verdana" panose="020B0604030504040204" pitchFamily="34" charset="0"/>
            <a:ea typeface="Verdana" panose="020B0604030504040204" pitchFamily="34" charset="0"/>
            <a:cs typeface="+mn-cs"/>
          </a:endParaRPr>
        </a:p>
        <a:p>
          <a:endParaRPr lang="it-IT" sz="1200">
            <a:latin typeface="Verdana" panose="020B0604030504040204" pitchFamily="34" charset="0"/>
            <a:ea typeface="Verdana" panose="020B0604030504040204" pitchFamily="34"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i-stat-intra\data\piani%20di%20spoglio_e_doc\05_pds_III_pop\DCIS\SAN\SAN_A_burgio_DEF\DCIS_OSPDISTPSICHRES_ospedaliz_disturbi_psichici_luogo_residenza_DEF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ruttura"/>
      <sheetName val="Territorio"/>
      <sheetName val="Tipo dato"/>
      <sheetName val="tipo di patologia"/>
      <sheetName val="Regime di ricovero"/>
      <sheetName val="Sesso"/>
      <sheetName val="Classe di età"/>
      <sheetName val="Stato civile"/>
      <sheetName val="Aggregati clinici di codice"/>
      <sheetName val="Anno"/>
      <sheetName val="Misura"/>
      <sheetName val="flag, note, file aggiuntivi"/>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17B97D-C3A4-4806-AD63-EBCBC226F434}">
  <sheetPr>
    <pageSetUpPr fitToPage="1"/>
  </sheetPr>
  <dimension ref="B1:K27"/>
  <sheetViews>
    <sheetView showGridLines="0" tabSelected="1" zoomScale="88" zoomScaleNormal="88" workbookViewId="0">
      <selection activeCell="B1" sqref="B1"/>
    </sheetView>
  </sheetViews>
  <sheetFormatPr defaultRowHeight="14.5" x14ac:dyDescent="0.35"/>
  <cols>
    <col min="1" max="1" width="1.54296875" customWidth="1"/>
    <col min="2" max="2" width="4.54296875" customWidth="1"/>
    <col min="9" max="9" width="12.81640625" customWidth="1"/>
    <col min="10" max="10" width="20.1796875" customWidth="1"/>
    <col min="11" max="11" width="4.1796875" customWidth="1"/>
    <col min="12" max="12" width="5" customWidth="1"/>
  </cols>
  <sheetData>
    <row r="1" spans="2:11" x14ac:dyDescent="0.35">
      <c r="B1" t="s">
        <v>85</v>
      </c>
      <c r="C1" t="s">
        <v>85</v>
      </c>
    </row>
    <row r="2" spans="2:11" ht="4.5" customHeight="1" x14ac:dyDescent="0.35"/>
    <row r="3" spans="2:11" ht="4.5" customHeight="1" x14ac:dyDescent="0.35"/>
    <row r="4" spans="2:11" ht="4.5" customHeight="1" x14ac:dyDescent="0.35"/>
    <row r="5" spans="2:11" ht="4.5" customHeight="1" x14ac:dyDescent="0.35"/>
    <row r="6" spans="2:11" ht="4.5" customHeight="1" x14ac:dyDescent="0.35"/>
    <row r="7" spans="2:11" ht="4.5" customHeight="1" x14ac:dyDescent="0.35"/>
    <row r="9" spans="2:11" x14ac:dyDescent="0.35">
      <c r="B9" s="38" t="s">
        <v>85</v>
      </c>
      <c r="C9" s="39"/>
      <c r="D9" s="39"/>
      <c r="E9" s="39"/>
      <c r="F9" s="39"/>
      <c r="G9" s="39"/>
      <c r="H9" s="39"/>
      <c r="I9" s="39"/>
      <c r="J9" s="39"/>
      <c r="K9" s="40"/>
    </row>
    <row r="10" spans="2:11" ht="25" x14ac:dyDescent="0.35">
      <c r="B10" s="341" t="s">
        <v>66</v>
      </c>
      <c r="C10" s="342"/>
      <c r="D10" s="342"/>
      <c r="E10" s="342"/>
      <c r="F10" s="342"/>
      <c r="G10" s="342"/>
      <c r="H10" s="342"/>
      <c r="I10" s="342"/>
      <c r="J10" s="342"/>
      <c r="K10" s="343"/>
    </row>
    <row r="11" spans="2:11" x14ac:dyDescent="0.35">
      <c r="B11" s="41"/>
      <c r="C11" s="42"/>
      <c r="D11" s="42"/>
      <c r="E11" s="42"/>
      <c r="F11" s="42"/>
      <c r="G11" s="42"/>
      <c r="H11" s="42"/>
      <c r="I11" s="42"/>
      <c r="J11" s="42"/>
      <c r="K11" s="43"/>
    </row>
    <row r="12" spans="2:11" x14ac:dyDescent="0.35">
      <c r="B12" s="41"/>
      <c r="C12" s="42"/>
      <c r="D12" s="42"/>
      <c r="E12" s="42"/>
      <c r="F12" s="42"/>
      <c r="G12" s="42"/>
      <c r="H12" s="42"/>
      <c r="I12" s="42"/>
      <c r="J12" s="42"/>
      <c r="K12" s="43"/>
    </row>
    <row r="13" spans="2:11" x14ac:dyDescent="0.35">
      <c r="B13" s="41"/>
      <c r="C13" s="42"/>
      <c r="D13" s="42"/>
      <c r="E13" s="42"/>
      <c r="F13" s="42"/>
      <c r="G13" s="42"/>
      <c r="H13" s="42"/>
      <c r="I13" s="42"/>
      <c r="J13" s="42"/>
      <c r="K13" s="43"/>
    </row>
    <row r="14" spans="2:11" x14ac:dyDescent="0.35">
      <c r="B14" s="347" t="s">
        <v>65</v>
      </c>
      <c r="C14" s="348"/>
      <c r="D14" s="348"/>
      <c r="E14" s="348"/>
      <c r="F14" s="348"/>
      <c r="G14" s="348"/>
      <c r="H14" s="348"/>
      <c r="I14" s="348"/>
      <c r="J14" s="348"/>
      <c r="K14" s="349"/>
    </row>
    <row r="15" spans="2:11" ht="15" x14ac:dyDescent="0.35">
      <c r="B15" s="41"/>
      <c r="C15" s="44"/>
      <c r="D15" s="42"/>
      <c r="E15" s="42"/>
      <c r="F15" s="42"/>
      <c r="G15" s="42"/>
      <c r="H15" s="42"/>
      <c r="I15" s="42"/>
      <c r="J15" s="42"/>
      <c r="K15" s="43"/>
    </row>
    <row r="16" spans="2:11" x14ac:dyDescent="0.35">
      <c r="B16" s="41"/>
      <c r="C16" s="42"/>
      <c r="D16" s="42"/>
      <c r="E16" s="42"/>
      <c r="F16" s="42"/>
      <c r="G16" s="42"/>
      <c r="H16" s="42"/>
      <c r="I16" s="42"/>
      <c r="J16" s="42"/>
      <c r="K16" s="43"/>
    </row>
    <row r="17" spans="2:11" x14ac:dyDescent="0.35">
      <c r="B17" s="41"/>
      <c r="C17" s="42"/>
      <c r="D17" s="42"/>
      <c r="E17" s="42"/>
      <c r="F17" s="42"/>
      <c r="G17" s="42"/>
      <c r="H17" s="42"/>
      <c r="I17" s="42"/>
      <c r="J17" s="42"/>
      <c r="K17" s="43"/>
    </row>
    <row r="18" spans="2:11" x14ac:dyDescent="0.35">
      <c r="B18" s="41"/>
      <c r="C18" s="42"/>
      <c r="D18" s="42"/>
      <c r="E18" s="42"/>
      <c r="F18" s="42"/>
      <c r="G18" s="42"/>
      <c r="H18" s="42"/>
      <c r="I18" s="42"/>
      <c r="J18" s="42"/>
      <c r="K18" s="43"/>
    </row>
    <row r="19" spans="2:11" x14ac:dyDescent="0.35">
      <c r="B19" s="41"/>
      <c r="C19" s="42"/>
      <c r="D19" s="42"/>
      <c r="E19" s="42"/>
      <c r="F19" s="42"/>
      <c r="G19" s="42"/>
      <c r="H19" s="42"/>
      <c r="I19" s="42"/>
      <c r="J19" s="42"/>
      <c r="K19" s="43"/>
    </row>
    <row r="20" spans="2:11" ht="23.5" x14ac:dyDescent="0.55000000000000004">
      <c r="B20" s="344" t="s">
        <v>223</v>
      </c>
      <c r="C20" s="345"/>
      <c r="D20" s="345"/>
      <c r="E20" s="345"/>
      <c r="F20" s="345"/>
      <c r="G20" s="345"/>
      <c r="H20" s="345"/>
      <c r="I20" s="345"/>
      <c r="J20" s="345"/>
      <c r="K20" s="346"/>
    </row>
    <row r="21" spans="2:11" ht="4.5" customHeight="1" x14ac:dyDescent="0.55000000000000004">
      <c r="B21" s="97"/>
      <c r="C21" s="98"/>
      <c r="D21" s="98"/>
      <c r="E21" s="98"/>
      <c r="F21" s="98"/>
      <c r="G21" s="98"/>
      <c r="H21" s="98"/>
      <c r="I21" s="98"/>
      <c r="J21" s="98"/>
      <c r="K21" s="99"/>
    </row>
    <row r="22" spans="2:11" ht="4.5" customHeight="1" x14ac:dyDescent="0.55000000000000004">
      <c r="B22" s="97"/>
      <c r="C22" s="98"/>
      <c r="D22" s="98"/>
      <c r="E22" s="98"/>
      <c r="F22" s="98"/>
      <c r="G22" s="98"/>
      <c r="H22" s="98"/>
      <c r="I22" s="98"/>
      <c r="J22" s="98"/>
      <c r="K22" s="99"/>
    </row>
    <row r="23" spans="2:11" ht="12.65" customHeight="1" x14ac:dyDescent="0.35">
      <c r="B23" s="41"/>
      <c r="C23" s="42"/>
      <c r="D23" s="42"/>
      <c r="E23" s="42"/>
      <c r="F23" s="42"/>
      <c r="G23" s="42"/>
      <c r="H23" s="42"/>
      <c r="I23" s="42"/>
      <c r="J23" s="42"/>
      <c r="K23" s="43"/>
    </row>
    <row r="24" spans="2:11" ht="163.5" customHeight="1" x14ac:dyDescent="0.35">
      <c r="B24" s="41"/>
      <c r="C24" s="340" t="s">
        <v>232</v>
      </c>
      <c r="D24" s="340"/>
      <c r="E24" s="340"/>
      <c r="F24" s="340"/>
      <c r="G24" s="340"/>
      <c r="H24" s="340"/>
      <c r="I24" s="340"/>
      <c r="J24" s="340"/>
      <c r="K24" s="111"/>
    </row>
    <row r="25" spans="2:11" ht="130" customHeight="1" x14ac:dyDescent="0.35">
      <c r="B25" s="41"/>
      <c r="C25" s="350" t="s">
        <v>213</v>
      </c>
      <c r="D25" s="351"/>
      <c r="E25" s="351"/>
      <c r="F25" s="351"/>
      <c r="G25" s="351"/>
      <c r="H25" s="351"/>
      <c r="I25" s="351"/>
      <c r="J25" s="351"/>
      <c r="K25" s="43"/>
    </row>
    <row r="26" spans="2:11" ht="125.5" customHeight="1" x14ac:dyDescent="0.35">
      <c r="B26" s="41"/>
      <c r="C26" s="351"/>
      <c r="D26" s="351"/>
      <c r="E26" s="351"/>
      <c r="F26" s="351"/>
      <c r="G26" s="351"/>
      <c r="H26" s="351"/>
      <c r="I26" s="351"/>
      <c r="J26" s="351"/>
      <c r="K26" s="43"/>
    </row>
    <row r="27" spans="2:11" ht="2.5" customHeight="1" x14ac:dyDescent="0.35">
      <c r="B27" s="45"/>
      <c r="C27" s="352"/>
      <c r="D27" s="352"/>
      <c r="E27" s="352"/>
      <c r="F27" s="352"/>
      <c r="G27" s="352"/>
      <c r="H27" s="352"/>
      <c r="I27" s="352"/>
      <c r="J27" s="352"/>
      <c r="K27" s="46"/>
    </row>
  </sheetData>
  <mergeCells count="5">
    <mergeCell ref="C24:J24"/>
    <mergeCell ref="B10:K10"/>
    <mergeCell ref="B20:K20"/>
    <mergeCell ref="B14:K14"/>
    <mergeCell ref="C25:J27"/>
  </mergeCells>
  <pageMargins left="0.70866141732283472" right="0.70866141732283472" top="0.94488188976377963" bottom="0.74803149606299213" header="0.31496062992125984" footer="0.31496062992125984"/>
  <pageSetup paperSize="9" scale="91"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Foglio5">
    <pageSetUpPr fitToPage="1"/>
  </sheetPr>
  <dimension ref="A1:U60"/>
  <sheetViews>
    <sheetView showGridLines="0" tabSelected="1" view="pageBreakPreview" zoomScale="60" zoomScaleNormal="58" workbookViewId="0">
      <selection activeCell="B1" sqref="B1"/>
    </sheetView>
  </sheetViews>
  <sheetFormatPr defaultColWidth="13.26953125" defaultRowHeight="10" x14ac:dyDescent="0.35"/>
  <cols>
    <col min="1" max="1" width="25.81640625" style="1" customWidth="1"/>
    <col min="2" max="2" width="14.1796875" style="1" bestFit="1" customWidth="1"/>
    <col min="3" max="3" width="13.1796875" style="66" customWidth="1"/>
    <col min="4" max="4" width="13.26953125" style="1" customWidth="1"/>
    <col min="5" max="5" width="14.453125" style="66" customWidth="1"/>
    <col min="6" max="6" width="13.26953125" style="1" bestFit="1" customWidth="1"/>
    <col min="7" max="7" width="13.81640625" style="66" customWidth="1"/>
    <col min="8" max="8" width="13.1796875" style="1" customWidth="1"/>
    <col min="9" max="9" width="13.54296875" style="66" customWidth="1"/>
    <col min="10" max="10" width="14.81640625" style="1" bestFit="1" customWidth="1"/>
    <col min="11" max="11" width="12.1796875" style="1" bestFit="1" customWidth="1"/>
    <col min="12" max="12" width="14.7265625" style="1" bestFit="1" customWidth="1"/>
    <col min="13" max="13" width="12.1796875" style="1" bestFit="1" customWidth="1"/>
    <col min="14" max="14" width="13.26953125" style="1" bestFit="1" customWidth="1"/>
    <col min="15" max="15" width="12.1796875" style="1" bestFit="1" customWidth="1"/>
    <col min="16" max="16" width="14.453125" style="1" bestFit="1" customWidth="1"/>
    <col min="17" max="17" width="12.1796875" style="1" bestFit="1" customWidth="1"/>
    <col min="18" max="18" width="14.1796875" style="1" bestFit="1" customWidth="1"/>
    <col min="19" max="19" width="12.1796875" style="1" bestFit="1" customWidth="1"/>
    <col min="20" max="20" width="13.26953125" style="1" customWidth="1"/>
    <col min="21" max="21" width="12.1796875" style="1" bestFit="1" customWidth="1"/>
    <col min="22" max="22" width="4.453125" style="1" customWidth="1"/>
    <col min="23" max="16384" width="13.26953125" style="1"/>
  </cols>
  <sheetData>
    <row r="1" spans="1:21" ht="61.5" customHeight="1" thickBot="1" x14ac:dyDescent="0.4">
      <c r="A1" s="47" t="s">
        <v>134</v>
      </c>
      <c r="B1" s="33"/>
      <c r="C1" s="63"/>
      <c r="D1" s="33"/>
      <c r="E1" s="63"/>
      <c r="F1" s="33"/>
      <c r="G1" s="63"/>
      <c r="H1" s="49"/>
      <c r="I1" s="69"/>
      <c r="J1" s="49"/>
      <c r="K1" s="49"/>
      <c r="L1" s="49"/>
      <c r="M1" s="49"/>
      <c r="N1" s="49"/>
      <c r="O1" s="49"/>
      <c r="P1" s="49"/>
      <c r="Q1" s="49"/>
      <c r="R1" s="49"/>
      <c r="S1" s="49"/>
      <c r="T1" s="49"/>
      <c r="U1" s="49"/>
    </row>
    <row r="2" spans="1:21" ht="40.5" customHeight="1" thickTop="1" x14ac:dyDescent="0.35">
      <c r="A2" s="37"/>
      <c r="B2" s="380" t="s">
        <v>36</v>
      </c>
      <c r="C2" s="380"/>
      <c r="D2" s="380"/>
      <c r="E2" s="380"/>
      <c r="F2" s="380"/>
      <c r="G2" s="380"/>
      <c r="H2" s="380"/>
      <c r="I2" s="380"/>
      <c r="J2" s="380"/>
      <c r="K2" s="380"/>
      <c r="L2" s="380"/>
      <c r="M2" s="380"/>
      <c r="N2" s="380"/>
      <c r="O2" s="380"/>
      <c r="P2" s="380"/>
      <c r="Q2" s="380"/>
      <c r="R2" s="380"/>
      <c r="S2" s="380"/>
      <c r="T2" s="380"/>
      <c r="U2" s="380"/>
    </row>
    <row r="3" spans="1:21" ht="33" customHeight="1" x14ac:dyDescent="0.35">
      <c r="A3" s="394" t="s">
        <v>79</v>
      </c>
      <c r="B3" s="392" t="s">
        <v>3</v>
      </c>
      <c r="C3" s="393"/>
      <c r="D3" s="392" t="s">
        <v>22</v>
      </c>
      <c r="E3" s="393"/>
      <c r="F3" s="392" t="s">
        <v>23</v>
      </c>
      <c r="G3" s="393"/>
      <c r="H3" s="392" t="s">
        <v>70</v>
      </c>
      <c r="I3" s="393"/>
      <c r="J3" s="392" t="s">
        <v>86</v>
      </c>
      <c r="K3" s="393"/>
      <c r="L3" s="392" t="s">
        <v>88</v>
      </c>
      <c r="M3" s="393"/>
      <c r="N3" s="392" t="s">
        <v>116</v>
      </c>
      <c r="O3" s="393"/>
      <c r="P3" s="392" t="s">
        <v>119</v>
      </c>
      <c r="Q3" s="393"/>
      <c r="R3" s="392" t="s">
        <v>120</v>
      </c>
      <c r="S3" s="393"/>
      <c r="T3" s="392" t="s">
        <v>123</v>
      </c>
      <c r="U3" s="393"/>
    </row>
    <row r="4" spans="1:21" ht="64" customHeight="1" thickBot="1" x14ac:dyDescent="0.4">
      <c r="A4" s="395"/>
      <c r="B4" s="30" t="s">
        <v>103</v>
      </c>
      <c r="C4" s="64" t="s">
        <v>104</v>
      </c>
      <c r="D4" s="30" t="s">
        <v>103</v>
      </c>
      <c r="E4" s="64" t="s">
        <v>104</v>
      </c>
      <c r="F4" s="30" t="s">
        <v>103</v>
      </c>
      <c r="G4" s="64" t="s">
        <v>104</v>
      </c>
      <c r="H4" s="30" t="s">
        <v>103</v>
      </c>
      <c r="I4" s="64" t="s">
        <v>104</v>
      </c>
      <c r="J4" s="30" t="s">
        <v>103</v>
      </c>
      <c r="K4" s="64" t="s">
        <v>104</v>
      </c>
      <c r="L4" s="30" t="s">
        <v>103</v>
      </c>
      <c r="M4" s="64" t="s">
        <v>104</v>
      </c>
      <c r="N4" s="30" t="s">
        <v>103</v>
      </c>
      <c r="O4" s="64" t="s">
        <v>104</v>
      </c>
      <c r="P4" s="30" t="s">
        <v>103</v>
      </c>
      <c r="Q4" s="64" t="s">
        <v>104</v>
      </c>
      <c r="R4" s="30" t="s">
        <v>103</v>
      </c>
      <c r="S4" s="64" t="s">
        <v>104</v>
      </c>
      <c r="T4" s="30" t="s">
        <v>103</v>
      </c>
      <c r="U4" s="64" t="s">
        <v>104</v>
      </c>
    </row>
    <row r="5" spans="1:21" ht="21.75" customHeight="1" thickTop="1" x14ac:dyDescent="0.35">
      <c r="A5" s="2" t="s">
        <v>4</v>
      </c>
      <c r="B5" s="2">
        <v>570974</v>
      </c>
      <c r="C5" s="2">
        <v>138</v>
      </c>
      <c r="D5" s="2">
        <v>570984</v>
      </c>
      <c r="E5" s="2">
        <v>138</v>
      </c>
      <c r="F5" s="2">
        <v>573897</v>
      </c>
      <c r="G5" s="2">
        <v>139</v>
      </c>
      <c r="H5" s="2">
        <v>574020</v>
      </c>
      <c r="I5" s="2">
        <v>139</v>
      </c>
      <c r="J5" s="2">
        <v>572784</v>
      </c>
      <c r="K5" s="2">
        <v>139</v>
      </c>
      <c r="L5" s="2">
        <v>578480</v>
      </c>
      <c r="M5" s="2">
        <v>139</v>
      </c>
      <c r="N5" s="2">
        <v>580926</v>
      </c>
      <c r="O5" s="2">
        <v>139</v>
      </c>
      <c r="P5" s="2">
        <v>584940</v>
      </c>
      <c r="Q5" s="2">
        <v>140</v>
      </c>
      <c r="R5" s="2">
        <v>588626</v>
      </c>
      <c r="S5" s="2">
        <v>140</v>
      </c>
      <c r="T5" s="2">
        <v>591966</v>
      </c>
      <c r="U5" s="2">
        <v>140</v>
      </c>
    </row>
    <row r="6" spans="1:21" ht="21.75" customHeight="1" x14ac:dyDescent="0.35">
      <c r="A6" s="2" t="s">
        <v>5</v>
      </c>
      <c r="B6" s="2">
        <v>17615</v>
      </c>
      <c r="C6" s="2">
        <v>135</v>
      </c>
      <c r="D6" s="2">
        <v>17620</v>
      </c>
      <c r="E6" s="2">
        <v>135</v>
      </c>
      <c r="F6" s="2">
        <v>17646</v>
      </c>
      <c r="G6" s="2">
        <v>135</v>
      </c>
      <c r="H6" s="2">
        <v>17675</v>
      </c>
      <c r="I6" s="2">
        <v>135</v>
      </c>
      <c r="J6" s="2">
        <v>17666</v>
      </c>
      <c r="K6" s="2">
        <v>135</v>
      </c>
      <c r="L6" s="2">
        <v>17858</v>
      </c>
      <c r="M6" s="2">
        <v>135</v>
      </c>
      <c r="N6" s="2">
        <v>17962</v>
      </c>
      <c r="O6" s="2">
        <v>135</v>
      </c>
      <c r="P6" s="2">
        <v>18045</v>
      </c>
      <c r="Q6" s="2">
        <v>136</v>
      </c>
      <c r="R6" s="2">
        <v>18148</v>
      </c>
      <c r="S6" s="2">
        <v>136</v>
      </c>
      <c r="T6" s="2">
        <v>18275</v>
      </c>
      <c r="U6" s="2">
        <v>136</v>
      </c>
    </row>
    <row r="7" spans="1:21" ht="21.75" customHeight="1" x14ac:dyDescent="0.35">
      <c r="A7" s="2" t="s">
        <v>6</v>
      </c>
      <c r="B7" s="2">
        <v>1479365</v>
      </c>
      <c r="C7" s="2">
        <v>138</v>
      </c>
      <c r="D7" s="2">
        <v>1478065</v>
      </c>
      <c r="E7" s="2">
        <v>138</v>
      </c>
      <c r="F7" s="2">
        <v>1481917</v>
      </c>
      <c r="G7" s="2">
        <v>139</v>
      </c>
      <c r="H7" s="2">
        <v>1481988</v>
      </c>
      <c r="I7" s="2">
        <v>139</v>
      </c>
      <c r="J7" s="2">
        <v>1480983</v>
      </c>
      <c r="K7" s="2">
        <v>139</v>
      </c>
      <c r="L7" s="2">
        <v>1494506</v>
      </c>
      <c r="M7" s="2">
        <v>139</v>
      </c>
      <c r="N7" s="2">
        <v>1501083</v>
      </c>
      <c r="O7" s="2">
        <v>139</v>
      </c>
      <c r="P7" s="2">
        <v>1510921</v>
      </c>
      <c r="Q7" s="2">
        <v>139</v>
      </c>
      <c r="R7" s="2">
        <v>1519442</v>
      </c>
      <c r="S7" s="2">
        <v>140</v>
      </c>
      <c r="T7" s="2">
        <v>1527606</v>
      </c>
      <c r="U7" s="2">
        <v>140</v>
      </c>
    </row>
    <row r="8" spans="1:21" ht="21.75" customHeight="1" x14ac:dyDescent="0.35">
      <c r="A8" s="2" t="s">
        <v>71</v>
      </c>
      <c r="B8" s="2">
        <v>88870</v>
      </c>
      <c r="C8" s="2">
        <v>143</v>
      </c>
      <c r="D8" s="2">
        <v>88936</v>
      </c>
      <c r="E8" s="2">
        <v>143</v>
      </c>
      <c r="F8" s="2">
        <v>89052</v>
      </c>
      <c r="G8" s="2">
        <v>143</v>
      </c>
      <c r="H8" s="2">
        <v>89116</v>
      </c>
      <c r="I8" s="2">
        <v>143</v>
      </c>
      <c r="J8" s="2">
        <v>89048</v>
      </c>
      <c r="K8" s="2">
        <v>144</v>
      </c>
      <c r="L8" s="2">
        <v>89627</v>
      </c>
      <c r="M8" s="2">
        <v>144</v>
      </c>
      <c r="N8" s="2">
        <v>90123</v>
      </c>
      <c r="O8" s="2">
        <v>144</v>
      </c>
      <c r="P8" s="2">
        <v>90464</v>
      </c>
      <c r="Q8" s="2">
        <v>144</v>
      </c>
      <c r="R8" s="2">
        <v>90906</v>
      </c>
      <c r="S8" s="2">
        <v>144</v>
      </c>
      <c r="T8" s="2">
        <v>91359</v>
      </c>
      <c r="U8" s="2">
        <v>144</v>
      </c>
    </row>
    <row r="9" spans="1:21" ht="21.75" customHeight="1" x14ac:dyDescent="0.35">
      <c r="A9" s="2" t="s">
        <v>72</v>
      </c>
      <c r="B9" s="2">
        <v>91956</v>
      </c>
      <c r="C9" s="2">
        <v>133</v>
      </c>
      <c r="D9" s="2">
        <v>92176</v>
      </c>
      <c r="E9" s="2">
        <v>133</v>
      </c>
      <c r="F9" s="2">
        <v>92395</v>
      </c>
      <c r="G9" s="2">
        <v>133</v>
      </c>
      <c r="H9" s="2">
        <v>92590</v>
      </c>
      <c r="I9" s="2">
        <v>133</v>
      </c>
      <c r="J9" s="2">
        <v>92786</v>
      </c>
      <c r="K9" s="2">
        <v>134</v>
      </c>
      <c r="L9" s="2">
        <v>93692</v>
      </c>
      <c r="M9" s="2">
        <v>134</v>
      </c>
      <c r="N9" s="2">
        <v>94506</v>
      </c>
      <c r="O9" s="2">
        <v>134</v>
      </c>
      <c r="P9" s="2">
        <v>95381</v>
      </c>
      <c r="Q9" s="2">
        <v>135</v>
      </c>
      <c r="R9" s="2">
        <v>96254</v>
      </c>
      <c r="S9" s="2">
        <v>135</v>
      </c>
      <c r="T9" s="2">
        <v>96944</v>
      </c>
      <c r="U9" s="2">
        <v>135</v>
      </c>
    </row>
    <row r="10" spans="1:21" ht="21.75" customHeight="1" x14ac:dyDescent="0.35">
      <c r="A10" s="2" t="s">
        <v>7</v>
      </c>
      <c r="B10" s="2">
        <v>712406</v>
      </c>
      <c r="C10" s="2">
        <v>140</v>
      </c>
      <c r="D10" s="2">
        <v>712860</v>
      </c>
      <c r="E10" s="2">
        <v>140</v>
      </c>
      <c r="F10" s="2">
        <v>714062</v>
      </c>
      <c r="G10" s="2">
        <v>140</v>
      </c>
      <c r="H10" s="2">
        <v>714376</v>
      </c>
      <c r="I10" s="2">
        <v>140</v>
      </c>
      <c r="J10" s="2">
        <v>714448</v>
      </c>
      <c r="K10" s="2">
        <v>141</v>
      </c>
      <c r="L10" s="2">
        <v>720926</v>
      </c>
      <c r="M10" s="2">
        <v>141</v>
      </c>
      <c r="N10" s="2">
        <v>724797</v>
      </c>
      <c r="O10" s="2">
        <v>141</v>
      </c>
      <c r="P10" s="2">
        <v>729742</v>
      </c>
      <c r="Q10" s="2">
        <v>141</v>
      </c>
      <c r="R10" s="2">
        <v>733806</v>
      </c>
      <c r="S10" s="2">
        <v>141</v>
      </c>
      <c r="T10" s="2">
        <v>737632</v>
      </c>
      <c r="U10" s="2">
        <v>141</v>
      </c>
    </row>
    <row r="11" spans="1:21" ht="21.75" customHeight="1" x14ac:dyDescent="0.35">
      <c r="A11" s="2" t="s">
        <v>63</v>
      </c>
      <c r="B11" s="2">
        <v>162962</v>
      </c>
      <c r="C11" s="2">
        <v>144</v>
      </c>
      <c r="D11" s="2">
        <v>163086</v>
      </c>
      <c r="E11" s="2">
        <v>144</v>
      </c>
      <c r="F11" s="2">
        <v>163446</v>
      </c>
      <c r="G11" s="2">
        <v>144</v>
      </c>
      <c r="H11" s="2">
        <v>163448</v>
      </c>
      <c r="I11" s="2">
        <v>144</v>
      </c>
      <c r="J11" s="2">
        <v>163436</v>
      </c>
      <c r="K11" s="2">
        <v>145</v>
      </c>
      <c r="L11" s="2">
        <v>164757</v>
      </c>
      <c r="M11" s="2">
        <v>145</v>
      </c>
      <c r="N11" s="2">
        <v>165658</v>
      </c>
      <c r="O11" s="2">
        <v>145</v>
      </c>
      <c r="P11" s="2">
        <v>166680</v>
      </c>
      <c r="Q11" s="2">
        <v>145</v>
      </c>
      <c r="R11" s="2">
        <v>167554</v>
      </c>
      <c r="S11" s="2">
        <v>145</v>
      </c>
      <c r="T11" s="2">
        <v>168496</v>
      </c>
      <c r="U11" s="2">
        <v>145</v>
      </c>
    </row>
    <row r="12" spans="1:21" ht="21.75" customHeight="1" x14ac:dyDescent="0.35">
      <c r="A12" s="2" t="s">
        <v>8</v>
      </c>
      <c r="B12" s="2">
        <v>178551</v>
      </c>
      <c r="C12" s="2">
        <v>137</v>
      </c>
      <c r="D12" s="2">
        <v>178517</v>
      </c>
      <c r="E12" s="2">
        <v>137</v>
      </c>
      <c r="F12" s="2">
        <v>179103</v>
      </c>
      <c r="G12" s="2">
        <v>137</v>
      </c>
      <c r="H12" s="2">
        <v>179189</v>
      </c>
      <c r="I12" s="2">
        <v>137</v>
      </c>
      <c r="J12" s="2">
        <v>178889</v>
      </c>
      <c r="K12" s="2">
        <v>138</v>
      </c>
      <c r="L12" s="2">
        <v>180972</v>
      </c>
      <c r="M12" s="2">
        <v>138</v>
      </c>
      <c r="N12" s="2">
        <v>182322</v>
      </c>
      <c r="O12" s="2">
        <v>138</v>
      </c>
      <c r="P12" s="2">
        <v>184050</v>
      </c>
      <c r="Q12" s="2">
        <v>139</v>
      </c>
      <c r="R12" s="2">
        <v>185601</v>
      </c>
      <c r="S12" s="2">
        <v>139</v>
      </c>
      <c r="T12" s="2">
        <v>186955</v>
      </c>
      <c r="U12" s="2">
        <v>139</v>
      </c>
    </row>
    <row r="13" spans="1:21" ht="21.75" customHeight="1" x14ac:dyDescent="0.35">
      <c r="A13" s="2" t="s">
        <v>9</v>
      </c>
      <c r="B13" s="2">
        <v>645193</v>
      </c>
      <c r="C13" s="2">
        <v>140</v>
      </c>
      <c r="D13" s="2">
        <v>645530</v>
      </c>
      <c r="E13" s="2">
        <v>140</v>
      </c>
      <c r="F13" s="2">
        <v>646934</v>
      </c>
      <c r="G13" s="2">
        <v>140</v>
      </c>
      <c r="H13" s="2">
        <v>647508</v>
      </c>
      <c r="I13" s="2">
        <v>141</v>
      </c>
      <c r="J13" s="2">
        <v>647260</v>
      </c>
      <c r="K13" s="2">
        <v>141</v>
      </c>
      <c r="L13" s="2">
        <v>653414</v>
      </c>
      <c r="M13" s="2">
        <v>141</v>
      </c>
      <c r="N13" s="2">
        <v>657091</v>
      </c>
      <c r="O13" s="2">
        <v>141</v>
      </c>
      <c r="P13" s="2">
        <v>661746</v>
      </c>
      <c r="Q13" s="2">
        <v>142</v>
      </c>
      <c r="R13" s="2">
        <v>665864</v>
      </c>
      <c r="S13" s="2">
        <v>142</v>
      </c>
      <c r="T13" s="2">
        <v>669430</v>
      </c>
      <c r="U13" s="2">
        <v>142</v>
      </c>
    </row>
    <row r="14" spans="1:21" ht="21.75" customHeight="1" x14ac:dyDescent="0.35">
      <c r="A14" s="2" t="s">
        <v>10</v>
      </c>
      <c r="B14" s="2">
        <v>491851</v>
      </c>
      <c r="C14" s="2">
        <v>139</v>
      </c>
      <c r="D14" s="2">
        <v>491830</v>
      </c>
      <c r="E14" s="2">
        <v>139</v>
      </c>
      <c r="F14" s="2">
        <v>493539</v>
      </c>
      <c r="G14" s="2">
        <v>140</v>
      </c>
      <c r="H14" s="2">
        <v>493233</v>
      </c>
      <c r="I14" s="2">
        <v>140</v>
      </c>
      <c r="J14" s="2">
        <v>492514</v>
      </c>
      <c r="K14" s="2">
        <v>140</v>
      </c>
      <c r="L14" s="2">
        <v>497123</v>
      </c>
      <c r="M14" s="2">
        <v>140</v>
      </c>
      <c r="N14" s="2">
        <v>499547</v>
      </c>
      <c r="O14" s="2">
        <v>140</v>
      </c>
      <c r="P14" s="2">
        <v>503126</v>
      </c>
      <c r="Q14" s="2">
        <v>140</v>
      </c>
      <c r="R14" s="2">
        <v>506142</v>
      </c>
      <c r="S14" s="2">
        <v>140</v>
      </c>
      <c r="T14" s="2">
        <v>508753</v>
      </c>
      <c r="U14" s="2">
        <v>140</v>
      </c>
    </row>
    <row r="15" spans="1:21" ht="21.75" customHeight="1" x14ac:dyDescent="0.35">
      <c r="A15" s="2" t="s">
        <v>11</v>
      </c>
      <c r="B15" s="2">
        <v>121223</v>
      </c>
      <c r="C15" s="2">
        <v>148</v>
      </c>
      <c r="D15" s="2">
        <v>121309</v>
      </c>
      <c r="E15" s="2">
        <v>148</v>
      </c>
      <c r="F15" s="2">
        <v>121892</v>
      </c>
      <c r="G15" s="2">
        <v>148</v>
      </c>
      <c r="H15" s="2">
        <v>121809</v>
      </c>
      <c r="I15" s="2">
        <v>148</v>
      </c>
      <c r="J15" s="2">
        <v>121573</v>
      </c>
      <c r="K15" s="2">
        <v>148</v>
      </c>
      <c r="L15" s="2">
        <v>122542</v>
      </c>
      <c r="M15" s="2">
        <v>148</v>
      </c>
      <c r="N15" s="2">
        <v>123067</v>
      </c>
      <c r="O15" s="2">
        <v>149</v>
      </c>
      <c r="P15" s="2">
        <v>123851</v>
      </c>
      <c r="Q15" s="2">
        <v>149</v>
      </c>
      <c r="R15" s="2">
        <v>124534</v>
      </c>
      <c r="S15" s="2">
        <v>149</v>
      </c>
      <c r="T15" s="2">
        <v>125011</v>
      </c>
      <c r="U15" s="2">
        <v>149</v>
      </c>
    </row>
    <row r="16" spans="1:21" ht="21.75" customHeight="1" x14ac:dyDescent="0.35">
      <c r="A16" s="2" t="s">
        <v>12</v>
      </c>
      <c r="B16" s="2">
        <v>216243</v>
      </c>
      <c r="C16" s="2">
        <v>145</v>
      </c>
      <c r="D16" s="2">
        <v>216308</v>
      </c>
      <c r="E16" s="2">
        <v>145</v>
      </c>
      <c r="F16" s="2">
        <v>217138</v>
      </c>
      <c r="G16" s="2">
        <v>145</v>
      </c>
      <c r="H16" s="2">
        <v>217150</v>
      </c>
      <c r="I16" s="2">
        <v>145</v>
      </c>
      <c r="J16" s="2">
        <v>216811</v>
      </c>
      <c r="K16" s="2">
        <v>146</v>
      </c>
      <c r="L16" s="2">
        <v>218758</v>
      </c>
      <c r="M16" s="2">
        <v>146</v>
      </c>
      <c r="N16" s="2">
        <v>219676</v>
      </c>
      <c r="O16" s="2">
        <v>146</v>
      </c>
      <c r="P16" s="2">
        <v>221106</v>
      </c>
      <c r="Q16" s="2">
        <v>146</v>
      </c>
      <c r="R16" s="2">
        <v>222175</v>
      </c>
      <c r="S16" s="2">
        <v>146</v>
      </c>
      <c r="T16" s="2">
        <v>223075</v>
      </c>
      <c r="U16" s="2">
        <v>146</v>
      </c>
    </row>
    <row r="17" spans="1:21" ht="21.75" customHeight="1" x14ac:dyDescent="0.35">
      <c r="A17" s="2" t="s">
        <v>13</v>
      </c>
      <c r="B17" s="2">
        <v>804344</v>
      </c>
      <c r="C17" s="2">
        <v>142</v>
      </c>
      <c r="D17" s="2">
        <v>803074</v>
      </c>
      <c r="E17" s="2">
        <v>142</v>
      </c>
      <c r="F17" s="2">
        <v>807169</v>
      </c>
      <c r="G17" s="2">
        <v>142</v>
      </c>
      <c r="H17" s="2">
        <v>806420</v>
      </c>
      <c r="I17" s="2">
        <v>142</v>
      </c>
      <c r="J17" s="2">
        <v>803992</v>
      </c>
      <c r="K17" s="2">
        <v>143</v>
      </c>
      <c r="L17" s="2">
        <v>812047</v>
      </c>
      <c r="M17" s="2">
        <v>143</v>
      </c>
      <c r="N17" s="2">
        <v>815477</v>
      </c>
      <c r="O17" s="2">
        <v>143</v>
      </c>
      <c r="P17" s="2">
        <v>821387</v>
      </c>
      <c r="Q17" s="2">
        <v>143</v>
      </c>
      <c r="R17" s="2">
        <v>826674</v>
      </c>
      <c r="S17" s="2">
        <v>143</v>
      </c>
      <c r="T17" s="2">
        <v>831438</v>
      </c>
      <c r="U17" s="2">
        <v>143</v>
      </c>
    </row>
    <row r="18" spans="1:21" ht="21.75" customHeight="1" x14ac:dyDescent="0.35">
      <c r="A18" s="2" t="s">
        <v>14</v>
      </c>
      <c r="B18" s="2">
        <v>181513</v>
      </c>
      <c r="C18" s="2">
        <v>149</v>
      </c>
      <c r="D18" s="2">
        <v>181475</v>
      </c>
      <c r="E18" s="2">
        <v>149</v>
      </c>
      <c r="F18" s="2">
        <v>183055</v>
      </c>
      <c r="G18" s="2">
        <v>149</v>
      </c>
      <c r="H18" s="2">
        <v>182866</v>
      </c>
      <c r="I18" s="2">
        <v>149</v>
      </c>
      <c r="J18" s="2">
        <v>182149</v>
      </c>
      <c r="K18" s="2">
        <v>150</v>
      </c>
      <c r="L18" s="2">
        <v>183700</v>
      </c>
      <c r="M18" s="2">
        <v>150</v>
      </c>
      <c r="N18" s="2">
        <v>184412</v>
      </c>
      <c r="O18" s="2">
        <v>150</v>
      </c>
      <c r="P18" s="2">
        <v>185520</v>
      </c>
      <c r="Q18" s="2">
        <v>150</v>
      </c>
      <c r="R18" s="2">
        <v>186645</v>
      </c>
      <c r="S18" s="2">
        <v>150</v>
      </c>
      <c r="T18" s="2">
        <v>187583</v>
      </c>
      <c r="U18" s="2">
        <v>150</v>
      </c>
    </row>
    <row r="19" spans="1:21" ht="21.75" customHeight="1" x14ac:dyDescent="0.35">
      <c r="A19" s="2" t="s">
        <v>15</v>
      </c>
      <c r="B19" s="2">
        <v>38659</v>
      </c>
      <c r="C19" s="2">
        <v>148</v>
      </c>
      <c r="D19" s="2">
        <v>38673</v>
      </c>
      <c r="E19" s="2">
        <v>148</v>
      </c>
      <c r="F19" s="2">
        <v>39173</v>
      </c>
      <c r="G19" s="2">
        <v>149</v>
      </c>
      <c r="H19" s="2">
        <v>39134</v>
      </c>
      <c r="I19" s="2">
        <v>149</v>
      </c>
      <c r="J19" s="2">
        <v>38869</v>
      </c>
      <c r="K19" s="2">
        <v>149</v>
      </c>
      <c r="L19" s="2">
        <v>39245</v>
      </c>
      <c r="M19" s="2">
        <v>150</v>
      </c>
      <c r="N19" s="2">
        <v>39383</v>
      </c>
      <c r="O19" s="2">
        <v>150</v>
      </c>
      <c r="P19" s="2">
        <v>39612</v>
      </c>
      <c r="Q19" s="2">
        <v>150</v>
      </c>
      <c r="R19" s="2">
        <v>39784</v>
      </c>
      <c r="S19" s="2">
        <v>150</v>
      </c>
      <c r="T19" s="2">
        <v>39973</v>
      </c>
      <c r="U19" s="2">
        <v>150</v>
      </c>
    </row>
    <row r="20" spans="1:21" ht="21.75" customHeight="1" x14ac:dyDescent="0.35">
      <c r="A20" s="2" t="s">
        <v>16</v>
      </c>
      <c r="B20" s="2">
        <v>819835</v>
      </c>
      <c r="C20" s="2">
        <v>156</v>
      </c>
      <c r="D20" s="2">
        <v>820504</v>
      </c>
      <c r="E20" s="2">
        <v>156</v>
      </c>
      <c r="F20" s="2">
        <v>845866</v>
      </c>
      <c r="G20" s="2">
        <v>158</v>
      </c>
      <c r="H20" s="2">
        <v>845079</v>
      </c>
      <c r="I20" s="2">
        <v>158</v>
      </c>
      <c r="J20" s="2">
        <v>828214</v>
      </c>
      <c r="K20" s="2">
        <v>158</v>
      </c>
      <c r="L20" s="2">
        <v>838643</v>
      </c>
      <c r="M20" s="2">
        <v>158</v>
      </c>
      <c r="N20" s="2">
        <v>838933</v>
      </c>
      <c r="O20" s="2">
        <v>158</v>
      </c>
      <c r="P20" s="2">
        <v>841293</v>
      </c>
      <c r="Q20" s="2">
        <v>158</v>
      </c>
      <c r="R20" s="2">
        <v>845801</v>
      </c>
      <c r="S20" s="2">
        <v>158</v>
      </c>
      <c r="T20" s="2">
        <v>851015</v>
      </c>
      <c r="U20" s="2">
        <v>158</v>
      </c>
    </row>
    <row r="21" spans="1:21" ht="21.75" customHeight="1" x14ac:dyDescent="0.35">
      <c r="A21" s="2" t="s">
        <v>17</v>
      </c>
      <c r="B21" s="2">
        <v>580603</v>
      </c>
      <c r="C21" s="2">
        <v>156</v>
      </c>
      <c r="D21" s="2">
        <v>580414</v>
      </c>
      <c r="E21" s="2">
        <v>156</v>
      </c>
      <c r="F21" s="2">
        <v>589357</v>
      </c>
      <c r="G21" s="2">
        <v>156</v>
      </c>
      <c r="H21" s="2">
        <v>587905</v>
      </c>
      <c r="I21" s="2">
        <v>156</v>
      </c>
      <c r="J21" s="2">
        <v>582401</v>
      </c>
      <c r="K21" s="2">
        <v>157</v>
      </c>
      <c r="L21" s="2">
        <v>586902</v>
      </c>
      <c r="M21" s="2">
        <v>157</v>
      </c>
      <c r="N21" s="2">
        <v>588023</v>
      </c>
      <c r="O21" s="2">
        <v>157</v>
      </c>
      <c r="P21" s="2">
        <v>590290</v>
      </c>
      <c r="Q21" s="2">
        <v>157</v>
      </c>
      <c r="R21" s="2">
        <v>592803</v>
      </c>
      <c r="S21" s="2">
        <v>157</v>
      </c>
      <c r="T21" s="2">
        <v>595325</v>
      </c>
      <c r="U21" s="2">
        <v>157</v>
      </c>
    </row>
    <row r="22" spans="1:21" ht="21.75" customHeight="1" x14ac:dyDescent="0.35">
      <c r="A22" s="2" t="s">
        <v>18</v>
      </c>
      <c r="B22" s="2">
        <v>78863</v>
      </c>
      <c r="C22" s="2">
        <v>156</v>
      </c>
      <c r="D22" s="2">
        <v>78835</v>
      </c>
      <c r="E22" s="2">
        <v>156</v>
      </c>
      <c r="F22" s="2">
        <v>79521</v>
      </c>
      <c r="G22" s="2">
        <v>156</v>
      </c>
      <c r="H22" s="2">
        <v>79393</v>
      </c>
      <c r="I22" s="2">
        <v>156</v>
      </c>
      <c r="J22" s="2">
        <v>78870</v>
      </c>
      <c r="K22" s="2">
        <v>156</v>
      </c>
      <c r="L22" s="2">
        <v>79303</v>
      </c>
      <c r="M22" s="2">
        <v>156</v>
      </c>
      <c r="N22" s="2">
        <v>79495</v>
      </c>
      <c r="O22" s="2">
        <v>156</v>
      </c>
      <c r="P22" s="2">
        <v>79744</v>
      </c>
      <c r="Q22" s="2">
        <v>156</v>
      </c>
      <c r="R22" s="2">
        <v>79992</v>
      </c>
      <c r="S22" s="2">
        <v>157</v>
      </c>
      <c r="T22" s="2">
        <v>80270</v>
      </c>
      <c r="U22" s="2">
        <v>157</v>
      </c>
    </row>
    <row r="23" spans="1:21" ht="21.75" customHeight="1" x14ac:dyDescent="0.35">
      <c r="A23" s="2" t="s">
        <v>19</v>
      </c>
      <c r="B23" s="2">
        <v>265963</v>
      </c>
      <c r="C23" s="2">
        <v>167</v>
      </c>
      <c r="D23" s="2">
        <v>266074</v>
      </c>
      <c r="E23" s="2">
        <v>167</v>
      </c>
      <c r="F23" s="2">
        <v>274615</v>
      </c>
      <c r="G23" s="2">
        <v>168</v>
      </c>
      <c r="H23" s="2">
        <v>273300</v>
      </c>
      <c r="I23" s="2">
        <v>168</v>
      </c>
      <c r="J23" s="2">
        <v>267684</v>
      </c>
      <c r="K23" s="2">
        <v>168</v>
      </c>
      <c r="L23" s="2">
        <v>269975</v>
      </c>
      <c r="M23" s="2">
        <v>168</v>
      </c>
      <c r="N23" s="2">
        <v>270301</v>
      </c>
      <c r="O23" s="2">
        <v>168</v>
      </c>
      <c r="P23" s="2">
        <v>271219</v>
      </c>
      <c r="Q23" s="2">
        <v>168</v>
      </c>
      <c r="R23" s="2">
        <v>272697</v>
      </c>
      <c r="S23" s="2">
        <v>168</v>
      </c>
      <c r="T23" s="2">
        <v>274285</v>
      </c>
      <c r="U23" s="2">
        <v>168</v>
      </c>
    </row>
    <row r="24" spans="1:21" ht="21.75" customHeight="1" x14ac:dyDescent="0.35">
      <c r="A24" s="2" t="s">
        <v>20</v>
      </c>
      <c r="B24" s="2">
        <v>686004</v>
      </c>
      <c r="C24" s="2">
        <v>160</v>
      </c>
      <c r="D24" s="2">
        <v>686687</v>
      </c>
      <c r="E24" s="2">
        <v>160</v>
      </c>
      <c r="F24" s="2">
        <v>709145</v>
      </c>
      <c r="G24" s="2">
        <v>161</v>
      </c>
      <c r="H24" s="2">
        <v>709157</v>
      </c>
      <c r="I24" s="2">
        <v>162</v>
      </c>
      <c r="J24" s="2">
        <v>693732</v>
      </c>
      <c r="K24" s="2">
        <v>161</v>
      </c>
      <c r="L24" s="2">
        <v>701367</v>
      </c>
      <c r="M24" s="2">
        <v>162</v>
      </c>
      <c r="N24" s="2">
        <v>702235</v>
      </c>
      <c r="O24" s="2">
        <v>162</v>
      </c>
      <c r="P24" s="2">
        <v>703299</v>
      </c>
      <c r="Q24" s="2">
        <v>162</v>
      </c>
      <c r="R24" s="2">
        <v>706663</v>
      </c>
      <c r="S24" s="2">
        <v>162</v>
      </c>
      <c r="T24" s="2">
        <v>709921</v>
      </c>
      <c r="U24" s="2">
        <v>162</v>
      </c>
    </row>
    <row r="25" spans="1:21" ht="21.75" customHeight="1" x14ac:dyDescent="0.35">
      <c r="A25" s="2" t="s">
        <v>21</v>
      </c>
      <c r="B25" s="2">
        <v>196166</v>
      </c>
      <c r="C25" s="2">
        <v>160</v>
      </c>
      <c r="D25" s="2">
        <v>196184</v>
      </c>
      <c r="E25" s="2">
        <v>160</v>
      </c>
      <c r="F25" s="2">
        <v>198452</v>
      </c>
      <c r="G25" s="2">
        <v>161</v>
      </c>
      <c r="H25" s="2">
        <v>198162</v>
      </c>
      <c r="I25" s="2">
        <v>161</v>
      </c>
      <c r="J25" s="2">
        <v>196794</v>
      </c>
      <c r="K25" s="2">
        <v>161</v>
      </c>
      <c r="L25" s="2">
        <v>198509</v>
      </c>
      <c r="M25" s="2">
        <v>162</v>
      </c>
      <c r="N25" s="2">
        <v>199100</v>
      </c>
      <c r="O25" s="2">
        <v>162</v>
      </c>
      <c r="P25" s="2">
        <v>200205</v>
      </c>
      <c r="Q25" s="2">
        <v>162</v>
      </c>
      <c r="R25" s="2">
        <v>201311</v>
      </c>
      <c r="S25" s="2">
        <v>162</v>
      </c>
      <c r="T25" s="2">
        <v>202365</v>
      </c>
      <c r="U25" s="2">
        <v>162</v>
      </c>
    </row>
    <row r="26" spans="1:21" ht="21.75" customHeight="1" thickBot="1" x14ac:dyDescent="0.4">
      <c r="A26" s="17" t="s">
        <v>33</v>
      </c>
      <c r="B26" s="17">
        <v>8429159</v>
      </c>
      <c r="C26" s="17">
        <v>146</v>
      </c>
      <c r="D26" s="17">
        <v>8429141</v>
      </c>
      <c r="E26" s="17">
        <v>146</v>
      </c>
      <c r="F26" s="17">
        <v>8517374</v>
      </c>
      <c r="G26" s="17">
        <v>147</v>
      </c>
      <c r="H26" s="17">
        <v>8513518</v>
      </c>
      <c r="I26" s="17">
        <v>147</v>
      </c>
      <c r="J26" s="17">
        <v>8460903</v>
      </c>
      <c r="K26" s="17">
        <v>147</v>
      </c>
      <c r="L26" s="17">
        <v>8542346</v>
      </c>
      <c r="M26" s="17">
        <v>147</v>
      </c>
      <c r="N26" s="17">
        <v>8574117</v>
      </c>
      <c r="O26" s="17">
        <v>147</v>
      </c>
      <c r="P26" s="17">
        <v>8622621</v>
      </c>
      <c r="Q26" s="17">
        <v>147</v>
      </c>
      <c r="R26" s="17">
        <v>8671422</v>
      </c>
      <c r="S26" s="17">
        <v>147</v>
      </c>
      <c r="T26" s="17">
        <v>8717677</v>
      </c>
      <c r="U26" s="17">
        <v>147</v>
      </c>
    </row>
    <row r="27" spans="1:21" s="5" customFormat="1" ht="31.5" customHeight="1" thickTop="1" x14ac:dyDescent="0.35">
      <c r="A27" s="13" t="s">
        <v>0</v>
      </c>
      <c r="B27" s="14">
        <f>+B5+B6+B7+B8+B9+B10+B11+B12+B13</f>
        <v>3947892</v>
      </c>
      <c r="C27" s="14">
        <f>+(B5*C5+B6*C6+B7*C7+B8*C8+B9*C9+B10*C10+B11*C11+B12*C12+B13*C13)/B27</f>
        <v>138.87290736423387</v>
      </c>
      <c r="D27" s="14">
        <f>+D5+D6+D7+D8+D9+D10+D11+D12+D13</f>
        <v>3947774</v>
      </c>
      <c r="E27" s="14">
        <f>+(D5*E5+D6*E6+D7*E7+D8*E8+D9*E9+D10*E10+D11*E11+D12*E12+D13*E13)/D27</f>
        <v>138.87333241467218</v>
      </c>
      <c r="F27" s="14">
        <f>+F5+F6+F7+F8+F9+F10+F11+F12+F13</f>
        <v>3958452</v>
      </c>
      <c r="G27" s="14">
        <f>+(F5*G5+F6*G6+F7*G7+F8*G8+F9*G9+F10*G10+F11*G11+F12*G12+F13*G13)/F27</f>
        <v>139.39188905157874</v>
      </c>
      <c r="H27" s="14">
        <f>+H5+H6+H7+H8+H9+H10+H11+H12+H13</f>
        <v>3959910</v>
      </c>
      <c r="I27" s="14">
        <f>+(H5*I5+H6*I6+H7*I7+H8*I8+H9*I9+H10*I10+H11*I11+H12*I12+H13*I13)/H27</f>
        <v>139.55518382993552</v>
      </c>
      <c r="J27" s="14">
        <f>+J5+J6+J7+J8+J9+J10+J11+J12+J13</f>
        <v>3957300</v>
      </c>
      <c r="K27" s="14">
        <f>+(J5*K5+J6*K6+J7*K7+J8*K8+J9*K9+J10*K10+J11*K11+J12*K12+J13*K13)/J27</f>
        <v>139.86821544992799</v>
      </c>
      <c r="L27" s="14">
        <f>+L5+L6+L7+L8+L9+L10+L11+L12+L13</f>
        <v>3994232</v>
      </c>
      <c r="M27" s="14">
        <f>+(L5*M5+L6*M6+L7*M7+L8*M8+L9*M9+L10*M10+L11*M11+L12*M12+L13*M13)/L27</f>
        <v>139.86737400331279</v>
      </c>
      <c r="N27" s="14">
        <f>+N5+N6+N7+N8+N9+N10+N11+N12+N13</f>
        <v>4014468</v>
      </c>
      <c r="O27" s="14">
        <f>+(N5*O5+N6*O6+N7*O7+N8*O8+N9*O9+N10*O10+N11*O11+N12*O12+N13*O13)/N27</f>
        <v>139.86727282419488</v>
      </c>
      <c r="P27" s="14">
        <f>+P5+P6+P7+P8+P9+P10+P11+P12+P13</f>
        <v>4041969</v>
      </c>
      <c r="Q27" s="14">
        <f>+(P5*Q5+P6*Q6+P7*Q7+P8*Q8+P9*Q9+P10*Q10+P11*Q11+P12*Q12+P13*Q13)/P27</f>
        <v>140.24850116366554</v>
      </c>
      <c r="R27" s="14">
        <f>+R5+R6+R7+R8+R9+R10+R11+R12+R13</f>
        <v>4066201</v>
      </c>
      <c r="S27" s="14">
        <f>+(R5*S5+R6*S6+R7*S7+R8*S8+R9*S9+R10*S10+R11*S11+R12*S12+R13*S13)/R27</f>
        <v>140.62157896277139</v>
      </c>
      <c r="T27" s="14">
        <f>+T5+T6+T7+T8+T9+T10+T11+T12+T13</f>
        <v>4088663</v>
      </c>
      <c r="U27" s="14">
        <f>+(T5*U5+T6*U6+T7*U7+T8*U8+T9*U9+T10*U10+T11*U11+T12*U12+T13*U13)/T27</f>
        <v>140.62114021136006</v>
      </c>
    </row>
    <row r="28" spans="1:21" ht="23.15" customHeight="1" x14ac:dyDescent="0.35">
      <c r="A28" s="13" t="s">
        <v>1</v>
      </c>
      <c r="B28" s="14">
        <f>+B14+B15+B16+B17</f>
        <v>1633661</v>
      </c>
      <c r="C28" s="14">
        <f>+(+B15*C15+B14*C14+B16*C16+B17*C17)/B28</f>
        <v>141.93910242088168</v>
      </c>
      <c r="D28" s="14">
        <f>+D14+D15+D16+D17</f>
        <v>1632521</v>
      </c>
      <c r="E28" s="14">
        <f>+(+D15*E15+D14*E14+D16*E16+D17*E17)/D28</f>
        <v>141.93953400905716</v>
      </c>
      <c r="F28" s="14">
        <f>+F14+F15+F16+F17</f>
        <v>1639738</v>
      </c>
      <c r="G28" s="14">
        <f>+(+F15*G15+F14*G14+F16*G16+F17*G17)/F28</f>
        <v>142.24131172175066</v>
      </c>
      <c r="H28" s="14">
        <f>+H14+H15+H16+H17</f>
        <v>1638612</v>
      </c>
      <c r="I28" s="14">
        <f>+(+H15*I15+H14*I14+H16*I16+H17*I17)/H28</f>
        <v>142.24156908407846</v>
      </c>
      <c r="J28" s="14">
        <f>+J14+J15+J16+J17</f>
        <v>1634890</v>
      </c>
      <c r="K28" s="14">
        <f>+(+J15*K15+J14*K14+J16*K16+J17*K17)/J28</f>
        <v>142.86589678816313</v>
      </c>
      <c r="L28" s="14">
        <f>+L14+L15+L16+L17</f>
        <v>1650470</v>
      </c>
      <c r="M28" s="14">
        <f>+(+L15*M15+L14*M14+L16*M16+L17*M17)/L28</f>
        <v>142.86525959272208</v>
      </c>
      <c r="N28" s="14">
        <f>+N14+N15+N16+N17</f>
        <v>1657767</v>
      </c>
      <c r="O28" s="14">
        <f>+(+N15*O15+N14*O14+N16*O16+N17*O17)/N28</f>
        <v>142.93894739127995</v>
      </c>
      <c r="P28" s="14">
        <f>+P14+P15+P16+P17</f>
        <v>1669470</v>
      </c>
      <c r="Q28" s="14">
        <f>+(+P15*Q15+P14*Q14+P16*Q16+P17*Q17)/P28</f>
        <v>142.93833132670846</v>
      </c>
      <c r="R28" s="14">
        <f>+R14+R15+R16+R17</f>
        <v>1679525</v>
      </c>
      <c r="S28" s="14">
        <f>+(+R15*S15+R14*S14+R16*S16+R17*S17)/R28</f>
        <v>142.93766273202246</v>
      </c>
      <c r="T28" s="14">
        <f>+T14+T15+T16+T17</f>
        <v>1688277</v>
      </c>
      <c r="U28" s="14">
        <f>+(+T15*U15+T14*U14+T16*U16+T17*U17)/T28</f>
        <v>142.93664072897991</v>
      </c>
    </row>
    <row r="29" spans="1:21" ht="23.15" customHeight="1" thickBot="1" x14ac:dyDescent="0.4">
      <c r="A29" s="15" t="s">
        <v>2</v>
      </c>
      <c r="B29" s="16">
        <f>+B18+B19+B20+B21+B22+B23+B24+B25</f>
        <v>2847606</v>
      </c>
      <c r="C29" s="16">
        <f>+(B18*C18+B19*C19+B20*C20+B21*C21+B22*C22+B23*C23+B24*C24+B25*C25)/B29</f>
        <v>157.71175717427201</v>
      </c>
      <c r="D29" s="16">
        <f>+D18+D19+D20+D21+D22+D23+D24+D25</f>
        <v>2848846</v>
      </c>
      <c r="E29" s="16">
        <f>+(D18*E18+D19*E19+D20*E20+D21*E21+D22*E22+D23*E23+D24*E24+D25*E25)/D29</f>
        <v>157.71247901781985</v>
      </c>
      <c r="F29" s="16">
        <f>+F18+F19+F20+F21+F22+F23+F24+F25</f>
        <v>2919184</v>
      </c>
      <c r="G29" s="16">
        <f>+(F18*G18+F19*G19+F20*G20+F21*G21+F22*G22+F23*G23+F24*G24+F25*G25)/F29</f>
        <v>158.73004408081164</v>
      </c>
      <c r="H29" s="16">
        <f>+H18+H19+H20+H21+H22+H23+H24+H25</f>
        <v>2914996</v>
      </c>
      <c r="I29" s="16">
        <f>+(H18*I18+H19*I19+H20*I20+H21*I21+H22*I22+H23*I23+H24*I24+H25*I25)/H29</f>
        <v>158.97136256790748</v>
      </c>
      <c r="J29" s="16">
        <f>+J18+J19+J20+J21+J22+J23+J24+J25</f>
        <v>2868713</v>
      </c>
      <c r="K29" s="16">
        <f>+(J18*K18+J19*K19+J20*K20+J21*K21+J22*K22+J23*K23+J24*K24+J25*K25)/J29</f>
        <v>158.97648806276544</v>
      </c>
      <c r="L29" s="16">
        <f>+L18+L19+L20+L21+L22+L23+L24+L25</f>
        <v>2897644</v>
      </c>
      <c r="M29" s="16">
        <f>+(L18*M18+L19*M19+L20*M20+L21*M21+L22*M22+L23*M23+L24*M24+L25*M25)/L29</f>
        <v>159.30112118672963</v>
      </c>
      <c r="N29" s="16">
        <f>+N18+N19+N20+N21+N22+N23+N24+N25</f>
        <v>2901882</v>
      </c>
      <c r="O29" s="16">
        <f>+(N18*O18+N19*O19+N20*O20+N21*O21+N22*O22+N23*O23+N24*O24+N25*O25)/N29</f>
        <v>159.29949357003488</v>
      </c>
      <c r="P29" s="16">
        <f>+P18+P19+P20+P21+P22+P23+P24+P25</f>
        <v>2911182</v>
      </c>
      <c r="Q29" s="16">
        <f>+(P18*Q18+P19*Q19+P20*Q20+P21*Q21+P22*Q22+P23*Q23+P24*Q24+P25*Q25)/P29</f>
        <v>159.29685193162089</v>
      </c>
      <c r="R29" s="16">
        <f>+R18+R19+R20+R21+R22+R23+R24+R25</f>
        <v>2925696</v>
      </c>
      <c r="S29" s="16">
        <f>+(R18*S18+R19*S19+R20*S20+R21*S21+R22*S22+R23*S23+R24*S24+R25*S25)/R29</f>
        <v>159.32434777912675</v>
      </c>
      <c r="T29" s="16">
        <f>+T18+T19+T20+T21+T22+T23+T24+T25</f>
        <v>2940737</v>
      </c>
      <c r="U29" s="16">
        <f>+(T18*U18+T19*U19+T20*U20+T21*U21+T22*U22+T23*U23+T24*U24+T25*U25)/T29</f>
        <v>159.32482129479786</v>
      </c>
    </row>
    <row r="30" spans="1:21" ht="25" customHeight="1" thickTop="1" x14ac:dyDescent="0.3">
      <c r="A30" s="70" t="str">
        <f>+INDICE!B10</f>
        <v xml:space="preserve"> Lettura dati 25 settembre 2023</v>
      </c>
      <c r="J30" s="24"/>
    </row>
    <row r="31" spans="1:21" x14ac:dyDescent="0.35">
      <c r="B31" s="6"/>
      <c r="C31" s="25"/>
      <c r="D31" s="5"/>
      <c r="E31" s="67"/>
      <c r="F31" s="5"/>
    </row>
    <row r="32" spans="1:21" s="3" customFormat="1" x14ac:dyDescent="0.35">
      <c r="A32" s="1"/>
      <c r="B32" s="1"/>
      <c r="C32" s="66"/>
      <c r="E32" s="68"/>
      <c r="G32" s="68"/>
      <c r="I32" s="68"/>
    </row>
    <row r="33" spans="2:6" ht="15" x14ac:dyDescent="0.35">
      <c r="B33" s="7"/>
      <c r="C33" s="65"/>
    </row>
    <row r="37" spans="2:6" ht="13.5" x14ac:dyDescent="0.35">
      <c r="B37" s="14"/>
      <c r="C37" s="14"/>
      <c r="F37" s="24"/>
    </row>
    <row r="38" spans="2:6" ht="13.5" x14ac:dyDescent="0.35">
      <c r="B38" s="14"/>
      <c r="C38" s="14"/>
    </row>
    <row r="39" spans="2:6" ht="13.5" x14ac:dyDescent="0.35">
      <c r="B39" s="14"/>
      <c r="C39" s="14"/>
    </row>
    <row r="40" spans="2:6" ht="13.5" x14ac:dyDescent="0.35">
      <c r="B40" s="14"/>
      <c r="C40" s="14"/>
    </row>
    <row r="41" spans="2:6" ht="13.5" x14ac:dyDescent="0.35">
      <c r="B41" s="14"/>
      <c r="C41" s="14"/>
    </row>
    <row r="42" spans="2:6" x14ac:dyDescent="0.35">
      <c r="B42" s="4"/>
    </row>
    <row r="43" spans="2:6" ht="13.5" x14ac:dyDescent="0.35">
      <c r="B43" s="4"/>
      <c r="C43" s="65"/>
    </row>
    <row r="44" spans="2:6" x14ac:dyDescent="0.35">
      <c r="B44" s="4"/>
    </row>
    <row r="45" spans="2:6" x14ac:dyDescent="0.35">
      <c r="B45" s="4"/>
    </row>
    <row r="46" spans="2:6" x14ac:dyDescent="0.35">
      <c r="B46" s="4"/>
    </row>
    <row r="47" spans="2:6" x14ac:dyDescent="0.35">
      <c r="B47" s="4"/>
    </row>
    <row r="48" spans="2:6" x14ac:dyDescent="0.35">
      <c r="B48" s="4"/>
    </row>
    <row r="49" spans="2:2" x14ac:dyDescent="0.35">
      <c r="B49" s="4"/>
    </row>
    <row r="50" spans="2:2" x14ac:dyDescent="0.35">
      <c r="B50" s="4"/>
    </row>
    <row r="51" spans="2:2" x14ac:dyDescent="0.35">
      <c r="B51" s="4"/>
    </row>
    <row r="52" spans="2:2" x14ac:dyDescent="0.35">
      <c r="B52" s="4"/>
    </row>
    <row r="53" spans="2:2" x14ac:dyDescent="0.35">
      <c r="B53" s="4"/>
    </row>
    <row r="54" spans="2:2" x14ac:dyDescent="0.35">
      <c r="B54" s="4"/>
    </row>
    <row r="55" spans="2:2" x14ac:dyDescent="0.35">
      <c r="B55" s="4"/>
    </row>
    <row r="56" spans="2:2" x14ac:dyDescent="0.35">
      <c r="B56" s="4"/>
    </row>
    <row r="57" spans="2:2" x14ac:dyDescent="0.35">
      <c r="B57" s="4"/>
    </row>
    <row r="58" spans="2:2" x14ac:dyDescent="0.35">
      <c r="B58" s="4"/>
    </row>
    <row r="59" spans="2:2" x14ac:dyDescent="0.35">
      <c r="B59" s="4"/>
    </row>
    <row r="60" spans="2:2" x14ac:dyDescent="0.35">
      <c r="B60" s="4"/>
    </row>
  </sheetData>
  <mergeCells count="12">
    <mergeCell ref="T3:U3"/>
    <mergeCell ref="B2:U2"/>
    <mergeCell ref="A3:A4"/>
    <mergeCell ref="B3:C3"/>
    <mergeCell ref="D3:E3"/>
    <mergeCell ref="F3:G3"/>
    <mergeCell ref="N3:O3"/>
    <mergeCell ref="R3:S3"/>
    <mergeCell ref="P3:Q3"/>
    <mergeCell ref="L3:M3"/>
    <mergeCell ref="J3:K3"/>
    <mergeCell ref="H3:I3"/>
  </mergeCells>
  <phoneticPr fontId="10" type="noConversion"/>
  <pageMargins left="0.31496062992125984" right="0.31496062992125984" top="0.94488188976377963" bottom="0.74803149606299213" header="0.31496062992125984" footer="0.31496062992125984"/>
  <pageSetup paperSize="9" scale="47" orientation="landscape" r:id="rId1"/>
  <headerFooter>
    <oddHeader>&amp;COSSERVATORIO ASSEGNO UNICO UNIVERSALE</oddHeader>
    <oddFooter>&amp;CINPS - COORDINAMENTO GENERALE STATISTICO ATTUARIALE</oddFooter>
  </headerFooter>
  <rowBreaks count="1" manualBreakCount="1">
    <brk id="18" max="21" man="1"/>
  </rowBreaks>
  <ignoredErrors>
    <ignoredError sqref="C27:V33" formula="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160C03-2FD9-483A-9EF4-A453E9AC983A}">
  <sheetPr>
    <pageSetUpPr fitToPage="1"/>
  </sheetPr>
  <dimension ref="A1:Q60"/>
  <sheetViews>
    <sheetView showGridLines="0" tabSelected="1" view="pageBreakPreview" zoomScale="64" zoomScaleNormal="58" zoomScaleSheetLayoutView="64" workbookViewId="0">
      <selection activeCell="B1" sqref="B1"/>
    </sheetView>
  </sheetViews>
  <sheetFormatPr defaultColWidth="13.26953125" defaultRowHeight="10" x14ac:dyDescent="0.35"/>
  <cols>
    <col min="1" max="1" width="30.26953125" style="1" customWidth="1"/>
    <col min="2" max="2" width="13.1796875" style="1" customWidth="1"/>
    <col min="3" max="3" width="13.1796875" style="66" customWidth="1"/>
    <col min="4" max="4" width="14" style="1" bestFit="1" customWidth="1"/>
    <col min="5" max="5" width="13.1796875" style="1" customWidth="1"/>
    <col min="6" max="6" width="14" style="1" bestFit="1" customWidth="1"/>
    <col min="7" max="7" width="13.1796875" style="1" customWidth="1"/>
    <col min="8" max="8" width="17.453125" style="1" customWidth="1"/>
    <col min="9" max="9" width="13" style="1" customWidth="1"/>
    <col min="10" max="10" width="15.453125" style="1" customWidth="1"/>
    <col min="11" max="11" width="13.26953125" style="1"/>
    <col min="12" max="12" width="15.81640625" style="1" customWidth="1"/>
    <col min="13" max="16384" width="13.26953125" style="1"/>
  </cols>
  <sheetData>
    <row r="1" spans="1:17" ht="61.5" customHeight="1" thickBot="1" x14ac:dyDescent="0.4">
      <c r="A1" s="47" t="s">
        <v>218</v>
      </c>
      <c r="B1" s="47"/>
      <c r="C1" s="47"/>
      <c r="D1" s="47"/>
      <c r="E1" s="47"/>
      <c r="F1" s="47"/>
      <c r="G1" s="47"/>
      <c r="H1" s="47"/>
      <c r="I1" s="47"/>
      <c r="J1" s="47"/>
      <c r="K1" s="47"/>
      <c r="L1" s="47"/>
      <c r="M1" s="47"/>
      <c r="N1" s="49"/>
      <c r="O1" s="49"/>
      <c r="P1" s="49"/>
      <c r="Q1" s="49"/>
    </row>
    <row r="2" spans="1:17" ht="40.5" customHeight="1" thickTop="1" x14ac:dyDescent="0.35">
      <c r="A2" s="37"/>
      <c r="B2" s="381" t="s">
        <v>36</v>
      </c>
      <c r="C2" s="381"/>
      <c r="D2" s="381"/>
      <c r="E2" s="381"/>
      <c r="F2" s="381"/>
      <c r="G2" s="381"/>
      <c r="H2" s="381"/>
      <c r="I2" s="381"/>
      <c r="J2" s="381"/>
      <c r="K2" s="381"/>
      <c r="L2" s="381"/>
      <c r="M2" s="381"/>
      <c r="N2" s="381"/>
      <c r="O2" s="381"/>
      <c r="P2" s="381"/>
      <c r="Q2" s="381"/>
    </row>
    <row r="3" spans="1:17" ht="33" customHeight="1" x14ac:dyDescent="0.35">
      <c r="A3" s="394" t="s">
        <v>79</v>
      </c>
      <c r="B3" s="392" t="s">
        <v>131</v>
      </c>
      <c r="C3" s="393"/>
      <c r="D3" s="392" t="s">
        <v>195</v>
      </c>
      <c r="E3" s="393"/>
      <c r="F3" s="392" t="s">
        <v>204</v>
      </c>
      <c r="G3" s="393"/>
      <c r="H3" s="392" t="s">
        <v>210</v>
      </c>
      <c r="I3" s="393"/>
      <c r="J3" s="392" t="s">
        <v>214</v>
      </c>
      <c r="K3" s="393"/>
      <c r="L3" s="392" t="s">
        <v>217</v>
      </c>
      <c r="M3" s="393"/>
      <c r="N3" s="392" t="s">
        <v>221</v>
      </c>
      <c r="O3" s="393"/>
      <c r="P3" s="392" t="s">
        <v>226</v>
      </c>
      <c r="Q3" s="393"/>
    </row>
    <row r="4" spans="1:17" ht="64" customHeight="1" thickBot="1" x14ac:dyDescent="0.4">
      <c r="A4" s="395"/>
      <c r="B4" s="30" t="s">
        <v>103</v>
      </c>
      <c r="C4" s="64" t="s">
        <v>104</v>
      </c>
      <c r="D4" s="30" t="s">
        <v>103</v>
      </c>
      <c r="E4" s="64" t="s">
        <v>104</v>
      </c>
      <c r="F4" s="30" t="s">
        <v>103</v>
      </c>
      <c r="G4" s="64" t="s">
        <v>104</v>
      </c>
      <c r="H4" s="30" t="s">
        <v>103</v>
      </c>
      <c r="I4" s="64" t="s">
        <v>104</v>
      </c>
      <c r="J4" s="30" t="s">
        <v>103</v>
      </c>
      <c r="K4" s="64" t="s">
        <v>104</v>
      </c>
      <c r="L4" s="30" t="s">
        <v>103</v>
      </c>
      <c r="M4" s="64" t="s">
        <v>104</v>
      </c>
      <c r="N4" s="30" t="s">
        <v>103</v>
      </c>
      <c r="O4" s="64" t="s">
        <v>104</v>
      </c>
      <c r="P4" s="30" t="s">
        <v>103</v>
      </c>
      <c r="Q4" s="64" t="s">
        <v>104</v>
      </c>
    </row>
    <row r="5" spans="1:17" ht="21.75" customHeight="1" thickTop="1" x14ac:dyDescent="0.35">
      <c r="A5" s="2" t="s">
        <v>4</v>
      </c>
      <c r="B5" s="2">
        <v>593557</v>
      </c>
      <c r="C5" s="2">
        <v>158</v>
      </c>
      <c r="D5" s="2">
        <v>594785</v>
      </c>
      <c r="E5" s="2">
        <v>157</v>
      </c>
      <c r="F5" s="2">
        <v>610885</v>
      </c>
      <c r="G5" s="2">
        <v>151</v>
      </c>
      <c r="H5" s="2">
        <v>609219</v>
      </c>
      <c r="I5" s="2">
        <v>152</v>
      </c>
      <c r="J5" s="2">
        <v>607832</v>
      </c>
      <c r="K5" s="2">
        <v>152</v>
      </c>
      <c r="L5" s="2">
        <v>605533</v>
      </c>
      <c r="M5" s="2">
        <v>152</v>
      </c>
      <c r="N5" s="2">
        <v>602861</v>
      </c>
      <c r="O5" s="2">
        <v>152</v>
      </c>
      <c r="P5" s="2">
        <v>596490</v>
      </c>
      <c r="Q5" s="2">
        <v>151</v>
      </c>
    </row>
    <row r="6" spans="1:17" ht="21.75" customHeight="1" x14ac:dyDescent="0.35">
      <c r="A6" s="2" t="s">
        <v>5</v>
      </c>
      <c r="B6" s="2">
        <v>18334</v>
      </c>
      <c r="C6" s="2">
        <v>154</v>
      </c>
      <c r="D6" s="2">
        <v>18353</v>
      </c>
      <c r="E6" s="2">
        <v>154</v>
      </c>
      <c r="F6" s="2">
        <v>18747</v>
      </c>
      <c r="G6" s="2">
        <v>146</v>
      </c>
      <c r="H6" s="2">
        <v>18640</v>
      </c>
      <c r="I6" s="2">
        <v>146</v>
      </c>
      <c r="J6" s="2">
        <v>18565</v>
      </c>
      <c r="K6" s="2">
        <v>146</v>
      </c>
      <c r="L6" s="2">
        <v>18504</v>
      </c>
      <c r="M6" s="2">
        <v>147</v>
      </c>
      <c r="N6" s="2">
        <v>18417</v>
      </c>
      <c r="O6" s="2">
        <v>147</v>
      </c>
      <c r="P6" s="2">
        <v>18254</v>
      </c>
      <c r="Q6" s="2">
        <v>147</v>
      </c>
    </row>
    <row r="7" spans="1:17" ht="21.75" customHeight="1" x14ac:dyDescent="0.35">
      <c r="A7" s="2" t="s">
        <v>6</v>
      </c>
      <c r="B7" s="2">
        <v>1532270</v>
      </c>
      <c r="C7" s="2">
        <v>158</v>
      </c>
      <c r="D7" s="2">
        <v>1535454</v>
      </c>
      <c r="E7" s="2">
        <v>157</v>
      </c>
      <c r="F7" s="2">
        <v>1573414</v>
      </c>
      <c r="G7" s="2">
        <v>152</v>
      </c>
      <c r="H7" s="2">
        <v>1569030</v>
      </c>
      <c r="I7" s="2">
        <v>152</v>
      </c>
      <c r="J7" s="2">
        <v>1565479</v>
      </c>
      <c r="K7" s="2">
        <v>152</v>
      </c>
      <c r="L7" s="2">
        <v>1559749</v>
      </c>
      <c r="M7" s="2">
        <v>152</v>
      </c>
      <c r="N7" s="2">
        <v>1553317</v>
      </c>
      <c r="O7" s="2">
        <v>152</v>
      </c>
      <c r="P7" s="2">
        <v>1534734</v>
      </c>
      <c r="Q7" s="2">
        <v>152</v>
      </c>
    </row>
    <row r="8" spans="1:17" ht="21.75" customHeight="1" x14ac:dyDescent="0.35">
      <c r="A8" s="2" t="s">
        <v>71</v>
      </c>
      <c r="B8" s="2">
        <v>91594</v>
      </c>
      <c r="C8" s="2">
        <v>164</v>
      </c>
      <c r="D8" s="2">
        <v>91610</v>
      </c>
      <c r="E8" s="2">
        <v>163</v>
      </c>
      <c r="F8" s="2">
        <v>93249</v>
      </c>
      <c r="G8" s="2">
        <v>155</v>
      </c>
      <c r="H8" s="2">
        <v>92754</v>
      </c>
      <c r="I8" s="2">
        <v>155</v>
      </c>
      <c r="J8" s="2">
        <v>92509</v>
      </c>
      <c r="K8" s="2">
        <v>155</v>
      </c>
      <c r="L8" s="2">
        <v>92147</v>
      </c>
      <c r="M8" s="2">
        <v>156</v>
      </c>
      <c r="N8" s="2">
        <v>91820</v>
      </c>
      <c r="O8" s="2">
        <v>155</v>
      </c>
      <c r="P8" s="2">
        <v>91153</v>
      </c>
      <c r="Q8" s="2">
        <v>155</v>
      </c>
    </row>
    <row r="9" spans="1:17" ht="21.75" customHeight="1" x14ac:dyDescent="0.35">
      <c r="A9" s="2" t="s">
        <v>72</v>
      </c>
      <c r="B9" s="2">
        <v>97485</v>
      </c>
      <c r="C9" s="2">
        <v>157</v>
      </c>
      <c r="D9" s="2">
        <v>97589</v>
      </c>
      <c r="E9" s="2">
        <v>155</v>
      </c>
      <c r="F9" s="2">
        <v>99062</v>
      </c>
      <c r="G9" s="2">
        <v>146</v>
      </c>
      <c r="H9" s="2">
        <v>98607</v>
      </c>
      <c r="I9" s="2">
        <v>146</v>
      </c>
      <c r="J9" s="2">
        <v>98431</v>
      </c>
      <c r="K9" s="2">
        <v>147</v>
      </c>
      <c r="L9" s="2">
        <v>98220</v>
      </c>
      <c r="M9" s="2">
        <v>147</v>
      </c>
      <c r="N9" s="2">
        <v>97922</v>
      </c>
      <c r="O9" s="2">
        <v>146</v>
      </c>
      <c r="P9" s="2">
        <v>97033</v>
      </c>
      <c r="Q9" s="2">
        <v>146</v>
      </c>
    </row>
    <row r="10" spans="1:17" ht="21.75" customHeight="1" x14ac:dyDescent="0.35">
      <c r="A10" s="2" t="s">
        <v>7</v>
      </c>
      <c r="B10" s="2">
        <v>739403</v>
      </c>
      <c r="C10" s="2">
        <v>160</v>
      </c>
      <c r="D10" s="2">
        <v>740328</v>
      </c>
      <c r="E10" s="2">
        <v>159</v>
      </c>
      <c r="F10" s="2">
        <v>757109</v>
      </c>
      <c r="G10" s="2">
        <v>153</v>
      </c>
      <c r="H10" s="2">
        <v>754576</v>
      </c>
      <c r="I10" s="2">
        <v>153</v>
      </c>
      <c r="J10" s="2">
        <v>753088</v>
      </c>
      <c r="K10" s="2">
        <v>153</v>
      </c>
      <c r="L10" s="2">
        <v>750635</v>
      </c>
      <c r="M10" s="2">
        <v>153</v>
      </c>
      <c r="N10" s="2">
        <v>747799</v>
      </c>
      <c r="O10" s="2">
        <v>153</v>
      </c>
      <c r="P10" s="2">
        <v>742111</v>
      </c>
      <c r="Q10" s="2">
        <v>153</v>
      </c>
    </row>
    <row r="11" spans="1:17" ht="21.75" customHeight="1" x14ac:dyDescent="0.35">
      <c r="A11" s="2" t="s">
        <v>63</v>
      </c>
      <c r="B11" s="2">
        <v>168937</v>
      </c>
      <c r="C11" s="2">
        <v>165</v>
      </c>
      <c r="D11" s="2">
        <v>169147</v>
      </c>
      <c r="E11" s="2">
        <v>164</v>
      </c>
      <c r="F11" s="2">
        <v>172936</v>
      </c>
      <c r="G11" s="2">
        <v>157</v>
      </c>
      <c r="H11" s="2">
        <v>172384</v>
      </c>
      <c r="I11" s="2">
        <v>157</v>
      </c>
      <c r="J11" s="2">
        <v>172077</v>
      </c>
      <c r="K11" s="2">
        <v>158</v>
      </c>
      <c r="L11" s="2">
        <v>171518</v>
      </c>
      <c r="M11" s="2">
        <v>158</v>
      </c>
      <c r="N11" s="2">
        <v>170883</v>
      </c>
      <c r="O11" s="2">
        <v>158</v>
      </c>
      <c r="P11" s="2">
        <v>169428</v>
      </c>
      <c r="Q11" s="2">
        <v>158</v>
      </c>
    </row>
    <row r="12" spans="1:17" ht="21.75" customHeight="1" x14ac:dyDescent="0.35">
      <c r="A12" s="2" t="s">
        <v>8</v>
      </c>
      <c r="B12" s="2">
        <v>187700</v>
      </c>
      <c r="C12" s="2">
        <v>157</v>
      </c>
      <c r="D12" s="2">
        <v>188147</v>
      </c>
      <c r="E12" s="2">
        <v>156</v>
      </c>
      <c r="F12" s="2">
        <v>194557</v>
      </c>
      <c r="G12" s="2">
        <v>150</v>
      </c>
      <c r="H12" s="2">
        <v>193838</v>
      </c>
      <c r="I12" s="2">
        <v>150</v>
      </c>
      <c r="J12" s="2">
        <v>193244</v>
      </c>
      <c r="K12" s="2">
        <v>150</v>
      </c>
      <c r="L12" s="2">
        <v>192495</v>
      </c>
      <c r="M12" s="2">
        <v>150</v>
      </c>
      <c r="N12" s="2">
        <v>191718</v>
      </c>
      <c r="O12" s="2">
        <v>150</v>
      </c>
      <c r="P12" s="2">
        <v>189777</v>
      </c>
      <c r="Q12" s="2">
        <v>150</v>
      </c>
    </row>
    <row r="13" spans="1:17" ht="21.75" customHeight="1" x14ac:dyDescent="0.35">
      <c r="A13" s="2" t="s">
        <v>9</v>
      </c>
      <c r="B13" s="2">
        <v>671420</v>
      </c>
      <c r="C13" s="2">
        <v>161</v>
      </c>
      <c r="D13" s="2">
        <v>672442</v>
      </c>
      <c r="E13" s="2">
        <v>160</v>
      </c>
      <c r="F13" s="2">
        <v>687738</v>
      </c>
      <c r="G13" s="2">
        <v>153</v>
      </c>
      <c r="H13" s="2">
        <v>685368</v>
      </c>
      <c r="I13" s="2">
        <v>153</v>
      </c>
      <c r="J13" s="2">
        <v>683863</v>
      </c>
      <c r="K13" s="2">
        <v>154</v>
      </c>
      <c r="L13" s="2">
        <v>681425</v>
      </c>
      <c r="M13" s="2">
        <v>154</v>
      </c>
      <c r="N13" s="2">
        <v>678897</v>
      </c>
      <c r="O13" s="2">
        <v>154</v>
      </c>
      <c r="P13" s="2">
        <v>671343</v>
      </c>
      <c r="Q13" s="2">
        <v>153</v>
      </c>
    </row>
    <row r="14" spans="1:17" ht="21.75" customHeight="1" x14ac:dyDescent="0.35">
      <c r="A14" s="2" t="s">
        <v>10</v>
      </c>
      <c r="B14" s="2">
        <v>510298</v>
      </c>
      <c r="C14" s="2">
        <v>158</v>
      </c>
      <c r="D14" s="2">
        <v>511332</v>
      </c>
      <c r="E14" s="2">
        <v>158</v>
      </c>
      <c r="F14" s="2">
        <v>524617</v>
      </c>
      <c r="G14" s="2">
        <v>151</v>
      </c>
      <c r="H14" s="2">
        <v>522902</v>
      </c>
      <c r="I14" s="2">
        <v>151</v>
      </c>
      <c r="J14" s="2">
        <v>521397</v>
      </c>
      <c r="K14" s="2">
        <v>152</v>
      </c>
      <c r="L14" s="2">
        <v>519220</v>
      </c>
      <c r="M14" s="2">
        <v>152</v>
      </c>
      <c r="N14" s="2">
        <v>516818</v>
      </c>
      <c r="O14" s="2">
        <v>151</v>
      </c>
      <c r="P14" s="2">
        <v>511369</v>
      </c>
      <c r="Q14" s="2">
        <v>151</v>
      </c>
    </row>
    <row r="15" spans="1:17" ht="21.75" customHeight="1" x14ac:dyDescent="0.35">
      <c r="A15" s="2" t="s">
        <v>11</v>
      </c>
      <c r="B15" s="2">
        <v>125270</v>
      </c>
      <c r="C15" s="2">
        <v>168</v>
      </c>
      <c r="D15" s="2">
        <v>125330</v>
      </c>
      <c r="E15" s="2">
        <v>167</v>
      </c>
      <c r="F15" s="2">
        <v>128232</v>
      </c>
      <c r="G15" s="2">
        <v>160</v>
      </c>
      <c r="H15" s="2">
        <v>127835</v>
      </c>
      <c r="I15" s="2">
        <v>160</v>
      </c>
      <c r="J15" s="2">
        <v>127494</v>
      </c>
      <c r="K15" s="2">
        <v>161</v>
      </c>
      <c r="L15" s="2">
        <v>126988</v>
      </c>
      <c r="M15" s="2">
        <v>161</v>
      </c>
      <c r="N15" s="2">
        <v>126389</v>
      </c>
      <c r="O15" s="2">
        <v>161</v>
      </c>
      <c r="P15" s="2">
        <v>125068</v>
      </c>
      <c r="Q15" s="2">
        <v>160</v>
      </c>
    </row>
    <row r="16" spans="1:17" ht="21.75" customHeight="1" x14ac:dyDescent="0.35">
      <c r="A16" s="2" t="s">
        <v>12</v>
      </c>
      <c r="B16" s="2">
        <v>223584</v>
      </c>
      <c r="C16" s="2">
        <v>165</v>
      </c>
      <c r="D16" s="2">
        <v>223803</v>
      </c>
      <c r="E16" s="2">
        <v>164</v>
      </c>
      <c r="F16" s="2">
        <v>228742</v>
      </c>
      <c r="G16" s="2">
        <v>157</v>
      </c>
      <c r="H16" s="2">
        <v>228028</v>
      </c>
      <c r="I16" s="2">
        <v>157</v>
      </c>
      <c r="J16" s="2">
        <v>227510</v>
      </c>
      <c r="K16" s="2">
        <v>157</v>
      </c>
      <c r="L16" s="2">
        <v>226672</v>
      </c>
      <c r="M16" s="2">
        <v>158</v>
      </c>
      <c r="N16" s="2">
        <v>225698</v>
      </c>
      <c r="O16" s="2">
        <v>157</v>
      </c>
      <c r="P16" s="2">
        <v>223786</v>
      </c>
      <c r="Q16" s="2">
        <v>158</v>
      </c>
    </row>
    <row r="17" spans="1:17" ht="21.75" customHeight="1" x14ac:dyDescent="0.35">
      <c r="A17" s="2" t="s">
        <v>13</v>
      </c>
      <c r="B17" s="2">
        <v>834154</v>
      </c>
      <c r="C17" s="2">
        <v>161</v>
      </c>
      <c r="D17" s="2">
        <v>835998</v>
      </c>
      <c r="E17" s="2">
        <v>160</v>
      </c>
      <c r="F17" s="2">
        <v>858974</v>
      </c>
      <c r="G17" s="2">
        <v>155</v>
      </c>
      <c r="H17" s="2">
        <v>857045</v>
      </c>
      <c r="I17" s="2">
        <v>155</v>
      </c>
      <c r="J17" s="2">
        <v>854400</v>
      </c>
      <c r="K17" s="2">
        <v>155</v>
      </c>
      <c r="L17" s="2">
        <v>850351</v>
      </c>
      <c r="M17" s="2">
        <v>155</v>
      </c>
      <c r="N17" s="2">
        <v>845761</v>
      </c>
      <c r="O17" s="2">
        <v>155</v>
      </c>
      <c r="P17" s="2">
        <v>838286</v>
      </c>
      <c r="Q17" s="2">
        <v>155</v>
      </c>
    </row>
    <row r="18" spans="1:17" ht="21.75" customHeight="1" x14ac:dyDescent="0.35">
      <c r="A18" s="2" t="s">
        <v>14</v>
      </c>
      <c r="B18" s="2">
        <v>187994</v>
      </c>
      <c r="C18" s="2">
        <v>169</v>
      </c>
      <c r="D18" s="2">
        <v>188360</v>
      </c>
      <c r="E18" s="2">
        <v>168</v>
      </c>
      <c r="F18" s="2">
        <v>192715</v>
      </c>
      <c r="G18" s="2">
        <v>162</v>
      </c>
      <c r="H18" s="2">
        <v>192245</v>
      </c>
      <c r="I18" s="2">
        <v>162</v>
      </c>
      <c r="J18" s="2">
        <v>191693</v>
      </c>
      <c r="K18" s="2">
        <v>162</v>
      </c>
      <c r="L18" s="2">
        <v>191001</v>
      </c>
      <c r="M18" s="2">
        <v>162</v>
      </c>
      <c r="N18" s="2">
        <v>190174</v>
      </c>
      <c r="O18" s="2">
        <v>162</v>
      </c>
      <c r="P18" s="2">
        <v>188778</v>
      </c>
      <c r="Q18" s="2">
        <v>162</v>
      </c>
    </row>
    <row r="19" spans="1:17" ht="21.75" customHeight="1" x14ac:dyDescent="0.35">
      <c r="A19" s="2" t="s">
        <v>15</v>
      </c>
      <c r="B19" s="2">
        <v>40045</v>
      </c>
      <c r="C19" s="2">
        <v>169</v>
      </c>
      <c r="D19" s="2">
        <v>40100</v>
      </c>
      <c r="E19" s="2">
        <v>168</v>
      </c>
      <c r="F19" s="2">
        <v>41062</v>
      </c>
      <c r="G19" s="2">
        <v>162</v>
      </c>
      <c r="H19" s="2">
        <v>41009</v>
      </c>
      <c r="I19" s="2">
        <v>162</v>
      </c>
      <c r="J19" s="2">
        <v>40888</v>
      </c>
      <c r="K19" s="2">
        <v>162</v>
      </c>
      <c r="L19" s="2">
        <v>40753</v>
      </c>
      <c r="M19" s="2">
        <v>162</v>
      </c>
      <c r="N19" s="2">
        <v>40576</v>
      </c>
      <c r="O19" s="2">
        <v>162</v>
      </c>
      <c r="P19" s="2">
        <v>40218</v>
      </c>
      <c r="Q19" s="2">
        <v>163</v>
      </c>
    </row>
    <row r="20" spans="1:17" ht="21.75" customHeight="1" x14ac:dyDescent="0.35">
      <c r="A20" s="2" t="s">
        <v>16</v>
      </c>
      <c r="B20" s="2">
        <v>854032</v>
      </c>
      <c r="C20" s="2">
        <v>176</v>
      </c>
      <c r="D20" s="2">
        <v>855787</v>
      </c>
      <c r="E20" s="2">
        <v>175</v>
      </c>
      <c r="F20" s="2">
        <v>886799</v>
      </c>
      <c r="G20" s="2">
        <v>170</v>
      </c>
      <c r="H20" s="2">
        <v>888820</v>
      </c>
      <c r="I20" s="2">
        <v>171</v>
      </c>
      <c r="J20" s="2">
        <v>885731</v>
      </c>
      <c r="K20" s="2">
        <v>171</v>
      </c>
      <c r="L20" s="2">
        <v>881671</v>
      </c>
      <c r="M20" s="2">
        <v>171</v>
      </c>
      <c r="N20" s="2">
        <v>875575</v>
      </c>
      <c r="O20" s="2">
        <v>171</v>
      </c>
      <c r="P20" s="2">
        <v>867078</v>
      </c>
      <c r="Q20" s="2">
        <v>171</v>
      </c>
    </row>
    <row r="21" spans="1:17" ht="21.75" customHeight="1" x14ac:dyDescent="0.35">
      <c r="A21" s="2" t="s">
        <v>17</v>
      </c>
      <c r="B21" s="2">
        <v>596652</v>
      </c>
      <c r="C21" s="2">
        <v>175</v>
      </c>
      <c r="D21" s="2">
        <v>597055</v>
      </c>
      <c r="E21" s="2">
        <v>175</v>
      </c>
      <c r="F21" s="2">
        <v>612418</v>
      </c>
      <c r="G21" s="2">
        <v>169</v>
      </c>
      <c r="H21" s="2">
        <v>612329</v>
      </c>
      <c r="I21" s="2">
        <v>169</v>
      </c>
      <c r="J21" s="2">
        <v>610341</v>
      </c>
      <c r="K21" s="2">
        <v>169</v>
      </c>
      <c r="L21" s="2">
        <v>607966</v>
      </c>
      <c r="M21" s="2">
        <v>170</v>
      </c>
      <c r="N21" s="2">
        <v>604785</v>
      </c>
      <c r="O21" s="2">
        <v>169</v>
      </c>
      <c r="P21" s="2">
        <v>599357</v>
      </c>
      <c r="Q21" s="2">
        <v>170</v>
      </c>
    </row>
    <row r="22" spans="1:17" ht="21.75" customHeight="1" x14ac:dyDescent="0.35">
      <c r="A22" s="2" t="s">
        <v>18</v>
      </c>
      <c r="B22" s="2">
        <v>80439</v>
      </c>
      <c r="C22" s="2">
        <v>175</v>
      </c>
      <c r="D22" s="2">
        <v>80446</v>
      </c>
      <c r="E22" s="2">
        <v>174</v>
      </c>
      <c r="F22" s="2">
        <v>81838</v>
      </c>
      <c r="G22" s="2">
        <v>168</v>
      </c>
      <c r="H22" s="2">
        <v>81607</v>
      </c>
      <c r="I22" s="2">
        <v>168</v>
      </c>
      <c r="J22" s="2">
        <v>81327</v>
      </c>
      <c r="K22" s="2">
        <v>168</v>
      </c>
      <c r="L22" s="2">
        <v>80977</v>
      </c>
      <c r="M22" s="2">
        <v>168</v>
      </c>
      <c r="N22" s="2">
        <v>80621</v>
      </c>
      <c r="O22" s="2">
        <v>168</v>
      </c>
      <c r="P22" s="2">
        <v>79871</v>
      </c>
      <c r="Q22" s="2">
        <v>168</v>
      </c>
    </row>
    <row r="23" spans="1:17" ht="21.75" customHeight="1" x14ac:dyDescent="0.35">
      <c r="A23" s="2" t="s">
        <v>19</v>
      </c>
      <c r="B23" s="2">
        <v>275081</v>
      </c>
      <c r="C23" s="2">
        <v>187</v>
      </c>
      <c r="D23" s="2">
        <v>275711</v>
      </c>
      <c r="E23" s="2">
        <v>187</v>
      </c>
      <c r="F23" s="2">
        <v>284153</v>
      </c>
      <c r="G23" s="2">
        <v>181</v>
      </c>
      <c r="H23" s="2">
        <v>284275</v>
      </c>
      <c r="I23" s="2">
        <v>182</v>
      </c>
      <c r="J23" s="2">
        <v>283353</v>
      </c>
      <c r="K23" s="2">
        <v>182</v>
      </c>
      <c r="L23" s="2">
        <v>282209</v>
      </c>
      <c r="M23" s="2">
        <v>182</v>
      </c>
      <c r="N23" s="2">
        <v>280612</v>
      </c>
      <c r="O23" s="2">
        <v>182</v>
      </c>
      <c r="P23" s="2">
        <v>278177</v>
      </c>
      <c r="Q23" s="2">
        <v>182</v>
      </c>
    </row>
    <row r="24" spans="1:17" ht="21.75" customHeight="1" x14ac:dyDescent="0.35">
      <c r="A24" s="2" t="s">
        <v>20</v>
      </c>
      <c r="B24" s="2">
        <v>712013</v>
      </c>
      <c r="C24" s="2">
        <v>180</v>
      </c>
      <c r="D24" s="2">
        <v>713111</v>
      </c>
      <c r="E24" s="2">
        <v>180</v>
      </c>
      <c r="F24" s="2">
        <v>737114</v>
      </c>
      <c r="G24" s="2">
        <v>174</v>
      </c>
      <c r="H24" s="2">
        <v>738538</v>
      </c>
      <c r="I24" s="2">
        <v>175</v>
      </c>
      <c r="J24" s="2">
        <v>737070</v>
      </c>
      <c r="K24" s="2">
        <v>175</v>
      </c>
      <c r="L24" s="2">
        <v>733796</v>
      </c>
      <c r="M24" s="2">
        <v>175</v>
      </c>
      <c r="N24" s="2">
        <v>728781</v>
      </c>
      <c r="O24" s="2">
        <v>175</v>
      </c>
      <c r="P24" s="2">
        <v>720690</v>
      </c>
      <c r="Q24" s="2">
        <v>176</v>
      </c>
    </row>
    <row r="25" spans="1:17" ht="21.75" customHeight="1" x14ac:dyDescent="0.35">
      <c r="A25" s="2" t="s">
        <v>21</v>
      </c>
      <c r="B25" s="2">
        <v>202848</v>
      </c>
      <c r="C25" s="2">
        <v>180</v>
      </c>
      <c r="D25" s="2">
        <v>202971</v>
      </c>
      <c r="E25" s="2">
        <v>179</v>
      </c>
      <c r="F25" s="2">
        <v>208468</v>
      </c>
      <c r="G25" s="2">
        <v>173</v>
      </c>
      <c r="H25" s="2">
        <v>208093</v>
      </c>
      <c r="I25" s="2">
        <v>173</v>
      </c>
      <c r="J25" s="2">
        <v>207593</v>
      </c>
      <c r="K25" s="2">
        <v>173</v>
      </c>
      <c r="L25" s="2">
        <v>206717</v>
      </c>
      <c r="M25" s="2">
        <v>173</v>
      </c>
      <c r="N25" s="2">
        <v>205689</v>
      </c>
      <c r="O25" s="2">
        <v>173</v>
      </c>
      <c r="P25" s="2">
        <v>204242</v>
      </c>
      <c r="Q25" s="2">
        <v>174</v>
      </c>
    </row>
    <row r="26" spans="1:17" ht="21.75" customHeight="1" thickBot="1" x14ac:dyDescent="0.4">
      <c r="A26" s="17" t="s">
        <v>33</v>
      </c>
      <c r="B26" s="17">
        <v>8743110</v>
      </c>
      <c r="C26" s="17">
        <v>166</v>
      </c>
      <c r="D26" s="17">
        <v>8757859</v>
      </c>
      <c r="E26" s="17">
        <v>165</v>
      </c>
      <c r="F26" s="17">
        <v>8992829</v>
      </c>
      <c r="G26" s="17">
        <v>159</v>
      </c>
      <c r="H26" s="17">
        <v>8977142</v>
      </c>
      <c r="I26" s="17">
        <v>159</v>
      </c>
      <c r="J26" s="17">
        <v>8953885</v>
      </c>
      <c r="K26" s="17">
        <v>160</v>
      </c>
      <c r="L26" s="17">
        <v>8918547</v>
      </c>
      <c r="M26" s="17">
        <v>160</v>
      </c>
      <c r="N26" s="17">
        <v>8875113</v>
      </c>
      <c r="O26" s="17">
        <v>159</v>
      </c>
      <c r="P26" s="17">
        <v>8787243</v>
      </c>
      <c r="Q26" s="17">
        <v>160</v>
      </c>
    </row>
    <row r="27" spans="1:17" s="5" customFormat="1" ht="31.5" customHeight="1" thickTop="1" x14ac:dyDescent="0.35">
      <c r="A27" s="13" t="s">
        <v>0</v>
      </c>
      <c r="B27" s="14">
        <f>+B5+B6+B7+B8+B9+B10+B11+B12+B13</f>
        <v>4100700</v>
      </c>
      <c r="C27" s="14">
        <f>+(B5*C5+B6*C6+B7*C7+B8*C8+B9*C9+B10*C10+B11*C11+B12*C12+B13*C13)/B27</f>
        <v>159.186789572512</v>
      </c>
      <c r="D27" s="14">
        <f>+D5+D6+D7+D8+D9+D10+D11+D12+D13</f>
        <v>4107855</v>
      </c>
      <c r="E27" s="14">
        <f>+(D5*E5+D6*E6+D7*E7+D8*E8+D9*E9+D10*E10+D11*E11+D12*E12+D13*E13)/D27</f>
        <v>158.16685885942906</v>
      </c>
      <c r="F27" s="14">
        <f>+F5+F6+F7+F8+F9+F10+F11+F12+F13</f>
        <v>4207697</v>
      </c>
      <c r="G27" s="14">
        <f>+(F5*G5+F6*G6+F7*G7+F8*G8+F9*G9+F10*G10+F11*G11+F12*G12+F13*G13)/F27</f>
        <v>152.20971590872631</v>
      </c>
      <c r="H27" s="14">
        <f>+H5+H6+H7+H8+H9+H10+H11+H12+H13</f>
        <v>4194416</v>
      </c>
      <c r="I27" s="14">
        <f>+(H5*I5+H6*I6+H7*I7+H8*I8+H9*I9+H10*I10+H11*I11+H12*I12+H13*I13)/H27</f>
        <v>152.35498815568127</v>
      </c>
      <c r="J27" s="14">
        <f>+J5+J6+J7+J8+J9+J10+J11+J12+J13</f>
        <v>4185088</v>
      </c>
      <c r="K27" s="14">
        <f>+(J5*K5+J6*K6+J7*K7+J8*K8+J9*K9+J10*K10+J11*K11+J12*K12+J13*K13)/J27</f>
        <v>152.58320637463299</v>
      </c>
      <c r="L27" s="14">
        <f>+L5+L6+L7+L8+L9+L10+L11+L12+L13</f>
        <v>4170226</v>
      </c>
      <c r="M27" s="14">
        <f>+(L5*M5+L6*M6+L7*M7+L8*M8+L9*M9+L10*M10+L11*M11+L12*M12+L13*M13)/L27</f>
        <v>152.60969621310693</v>
      </c>
      <c r="N27" s="14">
        <f>+N5+N6+N7+N8+N9+N10+N11+N12+N13</f>
        <v>4153634</v>
      </c>
      <c r="O27" s="14">
        <f>+(N5*O5+N6*O6+N7*O7+N8*O8+N9*O9+N10*O10+N11*O11+N12*O12+N13*O13)/N27</f>
        <v>152.56415611004726</v>
      </c>
      <c r="P27" s="14">
        <f>+P5+P6+P7+P8+P9+P10+P11+P12+P13</f>
        <v>4110323</v>
      </c>
      <c r="Q27" s="14">
        <f>+(P5*Q5+P6*Q6+P7*Q7+P8*Q8+P9*Q9+P10*Q10+P11*Q11+P12*Q12+P13*Q13)/P27</f>
        <v>152.25641999424377</v>
      </c>
    </row>
    <row r="28" spans="1:17" ht="23.15" customHeight="1" x14ac:dyDescent="0.35">
      <c r="A28" s="13" t="s">
        <v>1</v>
      </c>
      <c r="B28" s="14">
        <f>+B14+B15+B16+B17</f>
        <v>1693306</v>
      </c>
      <c r="C28" s="14">
        <f>+(+B15*C15+B14*C14+B16*C16+B17*C17)/B28</f>
        <v>161.14193063746305</v>
      </c>
      <c r="D28" s="14">
        <f>+D14+D15+D16+D17</f>
        <v>1696463</v>
      </c>
      <c r="E28" s="14">
        <f>+(+D15*E15+D14*E14+D16*E16+D17*E17)/D28</f>
        <v>160.44201258736558</v>
      </c>
      <c r="F28" s="14">
        <f>+F14+F15+F16+F17</f>
        <v>1740565</v>
      </c>
      <c r="G28" s="14">
        <f>+(+F15*G15+F14*G14+F16*G16+F17*G17)/F28</f>
        <v>154.42557502879811</v>
      </c>
      <c r="H28" s="14">
        <f>+H14+H15+H16+H17</f>
        <v>1735810</v>
      </c>
      <c r="I28" s="14">
        <f>+(+H15*I15+H14*I14+H16*I16+H17*I17)/H28</f>
        <v>154.4259872912358</v>
      </c>
      <c r="J28" s="14">
        <f>+J14+J15+J16+J17</f>
        <v>1730801</v>
      </c>
      <c r="K28" s="14">
        <f>+(+J15*K15+J14*K14+J16*K16+J17*K17)/J28</f>
        <v>154.80112849484141</v>
      </c>
      <c r="L28" s="14">
        <f>+L14+L15+L16+L17</f>
        <v>1723231</v>
      </c>
      <c r="M28" s="14">
        <f>+(+L15*M15+L14*M14+L16*M16+L17*M17)/L28</f>
        <v>154.93284939744004</v>
      </c>
      <c r="N28" s="14">
        <f>+N14+N15+N16+N17</f>
        <v>1714666</v>
      </c>
      <c r="O28" s="14">
        <f>+(+N15*O15+N14*O14+N16*O16+N17*O17)/N28</f>
        <v>154.49987811037252</v>
      </c>
      <c r="P28" s="14">
        <f>+P14+P15+P16+P17</f>
        <v>1698509</v>
      </c>
      <c r="Q28" s="14">
        <f>+(+P15*Q15+P14*Q14+P16*Q16+P17*Q17)/P28</f>
        <v>154.55915570656381</v>
      </c>
    </row>
    <row r="29" spans="1:17" ht="23.15" customHeight="1" thickBot="1" x14ac:dyDescent="0.4">
      <c r="A29" s="15" t="s">
        <v>2</v>
      </c>
      <c r="B29" s="16">
        <f>+B18+B19+B20+B21+B22+B23+B24+B25</f>
        <v>2949104</v>
      </c>
      <c r="C29" s="16">
        <f>+(B18*C18+B19*C19+B20*C20+B21*C21+B22*C22+B23*C23+B24*C24+B25*C25)/B29</f>
        <v>177.49603777961036</v>
      </c>
      <c r="D29" s="16">
        <f>+D18+D19+D20+D21+D22+D23+D24+D25</f>
        <v>2953541</v>
      </c>
      <c r="E29" s="16">
        <f>+(D18*E18+D19*E19+D20*E20+D21*E21+D22*E22+D23*E23+D24*E24+D25*E25)/D29</f>
        <v>177.03359459035781</v>
      </c>
      <c r="F29" s="16">
        <f>+F18+F19+F20+F21+F22+F23+F24+F25</f>
        <v>3044567</v>
      </c>
      <c r="G29" s="16">
        <f>+(F18*G18+F19*G19+F20*G20+F21*G21+F22*G22+F23*G23+F24*G24+F25*G25)/F29</f>
        <v>171.33130031298376</v>
      </c>
      <c r="H29" s="16">
        <f>+H18+H19+H20+H21+H22+H23+H24+H25</f>
        <v>3046916</v>
      </c>
      <c r="I29" s="16">
        <f>+(H18*I18+H19*I19+H20*I20+H21*I21+H22*I22+H23*I23+H24*I24+H25*I25)/H29</f>
        <v>171.96116794818104</v>
      </c>
      <c r="J29" s="16">
        <f>+J18+J19+J20+J21+J22+J23+J24+J25</f>
        <v>3037996</v>
      </c>
      <c r="K29" s="16">
        <f>+(J18*K18+J19*K19+J20*K20+J21*K21+J22*K22+J23*K23+J24*K24+J25*K25)/J29</f>
        <v>171.96196867935311</v>
      </c>
      <c r="L29" s="16">
        <f>+L18+L19+L20+L21+L22+L23+L24+L25</f>
        <v>3025090</v>
      </c>
      <c r="M29" s="16">
        <f>+(L18*M18+L19*M19+L20*M20+L21*M21+L22*M22+L23*M23+L24*M24+L25*M25)/L29</f>
        <v>172.16235682244164</v>
      </c>
      <c r="N29" s="16">
        <f>+N18+N19+N20+N21+N22+N23+N24+N25</f>
        <v>3006813</v>
      </c>
      <c r="O29" s="16">
        <f>+(N18*O18+N19*O19+N20*O20+N21*O21+N22*O22+N23*O23+N24*O24+N25*O25)/N29</f>
        <v>171.9595046316482</v>
      </c>
      <c r="P29" s="16">
        <f>+P18+P19+P20+P21+P22+P23+P24+P25</f>
        <v>2978411</v>
      </c>
      <c r="Q29" s="16">
        <f>+(P18*Q18+P19*Q19+P20*Q20+P21*Q21+P22*Q22+P23*Q23+P24*Q24+P25*Q25)/P29</f>
        <v>172.48280643604929</v>
      </c>
    </row>
    <row r="30" spans="1:17" ht="25" customHeight="1" thickTop="1" x14ac:dyDescent="0.3">
      <c r="A30" s="70" t="str">
        <f>+INDICE!B10</f>
        <v xml:space="preserve"> Lettura dati 25 settembre 2023</v>
      </c>
    </row>
    <row r="31" spans="1:17" x14ac:dyDescent="0.35">
      <c r="B31" s="6"/>
      <c r="C31" s="25"/>
    </row>
    <row r="32" spans="1:17" s="3" customFormat="1" x14ac:dyDescent="0.35">
      <c r="A32" s="1"/>
      <c r="B32" s="1"/>
      <c r="C32" s="66"/>
    </row>
    <row r="33" spans="2:3" ht="15" x14ac:dyDescent="0.35">
      <c r="B33" s="7"/>
      <c r="C33" s="65"/>
    </row>
    <row r="37" spans="2:3" ht="13.5" x14ac:dyDescent="0.35">
      <c r="B37" s="14"/>
      <c r="C37" s="14"/>
    </row>
    <row r="38" spans="2:3" ht="13.5" x14ac:dyDescent="0.35">
      <c r="B38" s="14"/>
      <c r="C38" s="14"/>
    </row>
    <row r="39" spans="2:3" ht="13.5" x14ac:dyDescent="0.35">
      <c r="B39" s="14"/>
      <c r="C39" s="14"/>
    </row>
    <row r="40" spans="2:3" ht="13.5" x14ac:dyDescent="0.35">
      <c r="B40" s="14"/>
      <c r="C40" s="14"/>
    </row>
    <row r="41" spans="2:3" ht="13.5" x14ac:dyDescent="0.35">
      <c r="B41" s="14"/>
      <c r="C41" s="14"/>
    </row>
    <row r="42" spans="2:3" x14ac:dyDescent="0.35">
      <c r="B42" s="4"/>
    </row>
    <row r="43" spans="2:3" ht="13.5" x14ac:dyDescent="0.35">
      <c r="B43" s="4"/>
      <c r="C43" s="65"/>
    </row>
    <row r="44" spans="2:3" x14ac:dyDescent="0.35">
      <c r="B44" s="4"/>
    </row>
    <row r="45" spans="2:3" x14ac:dyDescent="0.35">
      <c r="B45" s="4"/>
    </row>
    <row r="46" spans="2:3" x14ac:dyDescent="0.35">
      <c r="B46" s="4"/>
    </row>
    <row r="47" spans="2:3" x14ac:dyDescent="0.35">
      <c r="B47" s="4"/>
    </row>
    <row r="48" spans="2:3" x14ac:dyDescent="0.35">
      <c r="B48" s="4"/>
    </row>
    <row r="49" spans="2:2" x14ac:dyDescent="0.35">
      <c r="B49" s="4"/>
    </row>
    <row r="50" spans="2:2" x14ac:dyDescent="0.35">
      <c r="B50" s="4"/>
    </row>
    <row r="51" spans="2:2" x14ac:dyDescent="0.35">
      <c r="B51" s="4"/>
    </row>
    <row r="52" spans="2:2" x14ac:dyDescent="0.35">
      <c r="B52" s="4"/>
    </row>
    <row r="53" spans="2:2" x14ac:dyDescent="0.35">
      <c r="B53" s="4"/>
    </row>
    <row r="54" spans="2:2" x14ac:dyDescent="0.35">
      <c r="B54" s="4"/>
    </row>
    <row r="55" spans="2:2" x14ac:dyDescent="0.35">
      <c r="B55" s="4"/>
    </row>
    <row r="56" spans="2:2" x14ac:dyDescent="0.35">
      <c r="B56" s="4"/>
    </row>
    <row r="57" spans="2:2" x14ac:dyDescent="0.35">
      <c r="B57" s="4"/>
    </row>
    <row r="58" spans="2:2" x14ac:dyDescent="0.35">
      <c r="B58" s="4"/>
    </row>
    <row r="59" spans="2:2" x14ac:dyDescent="0.35">
      <c r="B59" s="4"/>
    </row>
    <row r="60" spans="2:2" x14ac:dyDescent="0.35">
      <c r="B60" s="4"/>
    </row>
  </sheetData>
  <mergeCells count="10">
    <mergeCell ref="P3:Q3"/>
    <mergeCell ref="B2:Q2"/>
    <mergeCell ref="N3:O3"/>
    <mergeCell ref="A3:A4"/>
    <mergeCell ref="B3:C3"/>
    <mergeCell ref="D3:E3"/>
    <mergeCell ref="L3:M3"/>
    <mergeCell ref="J3:K3"/>
    <mergeCell ref="H3:I3"/>
    <mergeCell ref="F3:G3"/>
  </mergeCells>
  <pageMargins left="0.31496062992125984" right="0.31496062992125984" top="0.94488188976377963" bottom="0.74803149606299213" header="0.31496062992125984" footer="0.31496062992125984"/>
  <pageSetup paperSize="9" scale="46" orientation="landscape" r:id="rId1"/>
  <headerFooter>
    <oddHeader>&amp;COSSERVATORIO ASSEGNO UNICO UNIVERSALE</oddHeader>
    <oddFooter>&amp;CINPS - COORDINAMENTO GENERALE STATISTICO ATTUARIALE</oddFooter>
  </headerFooter>
  <rowBreaks count="1" manualBreakCount="1">
    <brk id="18" max="20" man="1"/>
  </rowBreaks>
  <ignoredErrors>
    <ignoredError sqref="C27:H29 J27:J29 K27:M29 N27:N29 O27 O29:Q29 O28 P28:Q28 P27:Q27" formula="1"/>
    <ignoredError sqref="I27:I29" evalError="1" formula="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C1B5C3-D161-4562-B7EA-256B86A01478}">
  <sheetPr>
    <pageSetUpPr fitToPage="1"/>
  </sheetPr>
  <dimension ref="A1:X40"/>
  <sheetViews>
    <sheetView showGridLines="0" tabSelected="1" view="pageBreakPreview" zoomScale="60" zoomScaleNormal="59" workbookViewId="0">
      <selection activeCell="B1" sqref="B1"/>
    </sheetView>
  </sheetViews>
  <sheetFormatPr defaultColWidth="13.26953125" defaultRowHeight="10" x14ac:dyDescent="0.35"/>
  <cols>
    <col min="1" max="1" width="26.81640625" style="1" customWidth="1"/>
    <col min="2" max="2" width="16.81640625" style="1" bestFit="1" customWidth="1"/>
    <col min="3" max="3" width="15.26953125" style="1" customWidth="1"/>
    <col min="4" max="4" width="16.26953125" style="1" bestFit="1" customWidth="1"/>
    <col min="5" max="5" width="15.1796875" style="1" bestFit="1" customWidth="1"/>
    <col min="6" max="6" width="16.81640625" style="1" bestFit="1" customWidth="1"/>
    <col min="7" max="7" width="15.1796875" style="1" customWidth="1"/>
    <col min="8" max="8" width="16.26953125" style="1" bestFit="1" customWidth="1"/>
    <col min="9" max="9" width="15.1796875" style="1" customWidth="1"/>
    <col min="10" max="10" width="17.26953125" style="1" bestFit="1" customWidth="1"/>
    <col min="11" max="11" width="15.453125" style="1" customWidth="1"/>
    <col min="12" max="12" width="17.26953125" style="1" bestFit="1" customWidth="1"/>
    <col min="13" max="13" width="15" style="1" customWidth="1"/>
    <col min="14" max="14" width="16.26953125" style="1" bestFit="1" customWidth="1"/>
    <col min="15" max="15" width="14.54296875" style="1" customWidth="1"/>
    <col min="16" max="16" width="16.81640625" style="1" bestFit="1" customWidth="1"/>
    <col min="17" max="17" width="15.26953125" style="1" customWidth="1"/>
    <col min="18" max="18" width="16.81640625" style="1" bestFit="1" customWidth="1"/>
    <col min="19" max="19" width="15.7265625" style="1" customWidth="1"/>
    <col min="20" max="20" width="16.81640625" style="1" bestFit="1" customWidth="1"/>
    <col min="21" max="16384" width="13.26953125" style="1"/>
  </cols>
  <sheetData>
    <row r="1" spans="1:24" ht="69.650000000000006" customHeight="1" thickBot="1" x14ac:dyDescent="0.4">
      <c r="A1" s="75" t="s">
        <v>136</v>
      </c>
      <c r="B1" s="33"/>
      <c r="C1" s="33"/>
      <c r="D1" s="33"/>
      <c r="E1" s="33"/>
      <c r="F1" s="33"/>
      <c r="G1" s="33"/>
      <c r="H1" s="33"/>
      <c r="I1" s="33"/>
      <c r="J1" s="33"/>
      <c r="K1" s="33"/>
      <c r="L1" s="33"/>
      <c r="M1" s="33"/>
      <c r="N1" s="49"/>
      <c r="O1" s="49"/>
      <c r="P1" s="49"/>
      <c r="Q1" s="49"/>
      <c r="R1" s="49"/>
      <c r="S1" s="49"/>
      <c r="T1" s="49"/>
      <c r="U1" s="49"/>
    </row>
    <row r="2" spans="1:24" ht="49" customHeight="1" thickTop="1" x14ac:dyDescent="0.35">
      <c r="A2" s="37"/>
      <c r="B2" s="398" t="s">
        <v>36</v>
      </c>
      <c r="C2" s="398"/>
      <c r="D2" s="398"/>
      <c r="E2" s="398"/>
      <c r="F2" s="398"/>
      <c r="G2" s="398"/>
      <c r="H2" s="398"/>
      <c r="I2" s="398"/>
      <c r="J2" s="398"/>
      <c r="K2" s="398"/>
      <c r="L2" s="398"/>
      <c r="M2" s="398"/>
      <c r="N2" s="398"/>
      <c r="O2" s="398"/>
      <c r="P2" s="398"/>
      <c r="Q2" s="398"/>
      <c r="R2" s="398"/>
      <c r="S2" s="398"/>
      <c r="T2" s="265"/>
      <c r="U2" s="265"/>
    </row>
    <row r="3" spans="1:24" ht="33" customHeight="1" x14ac:dyDescent="0.35">
      <c r="A3" s="399" t="s">
        <v>30</v>
      </c>
      <c r="B3" s="396" t="s">
        <v>3</v>
      </c>
      <c r="C3" s="397"/>
      <c r="D3" s="396" t="s">
        <v>22</v>
      </c>
      <c r="E3" s="397"/>
      <c r="F3" s="396" t="s">
        <v>23</v>
      </c>
      <c r="G3" s="397"/>
      <c r="H3" s="396" t="s">
        <v>70</v>
      </c>
      <c r="I3" s="397"/>
      <c r="J3" s="396" t="s">
        <v>86</v>
      </c>
      <c r="K3" s="397"/>
      <c r="L3" s="396" t="s">
        <v>88</v>
      </c>
      <c r="M3" s="397"/>
      <c r="N3" s="396" t="s">
        <v>116</v>
      </c>
      <c r="O3" s="397"/>
      <c r="P3" s="396" t="s">
        <v>119</v>
      </c>
      <c r="Q3" s="397"/>
      <c r="R3" s="396" t="s">
        <v>120</v>
      </c>
      <c r="S3" s="397"/>
      <c r="T3" s="396" t="s">
        <v>123</v>
      </c>
      <c r="U3" s="397"/>
    </row>
    <row r="4" spans="1:24" ht="91" customHeight="1" thickBot="1" x14ac:dyDescent="0.4">
      <c r="A4" s="400"/>
      <c r="B4" s="124" t="s">
        <v>93</v>
      </c>
      <c r="C4" s="124" t="s">
        <v>97</v>
      </c>
      <c r="D4" s="124" t="s">
        <v>93</v>
      </c>
      <c r="E4" s="124" t="s">
        <v>97</v>
      </c>
      <c r="F4" s="124" t="s">
        <v>93</v>
      </c>
      <c r="G4" s="124" t="s">
        <v>97</v>
      </c>
      <c r="H4" s="124" t="s">
        <v>93</v>
      </c>
      <c r="I4" s="124" t="s">
        <v>97</v>
      </c>
      <c r="J4" s="124" t="s">
        <v>93</v>
      </c>
      <c r="K4" s="124" t="s">
        <v>97</v>
      </c>
      <c r="L4" s="124" t="s">
        <v>93</v>
      </c>
      <c r="M4" s="124" t="s">
        <v>97</v>
      </c>
      <c r="N4" s="124" t="s">
        <v>93</v>
      </c>
      <c r="O4" s="124" t="s">
        <v>97</v>
      </c>
      <c r="P4" s="124" t="s">
        <v>93</v>
      </c>
      <c r="Q4" s="124" t="s">
        <v>97</v>
      </c>
      <c r="R4" s="124" t="s">
        <v>93</v>
      </c>
      <c r="S4" s="124" t="s">
        <v>97</v>
      </c>
      <c r="T4" s="124" t="s">
        <v>93</v>
      </c>
      <c r="U4" s="124" t="s">
        <v>97</v>
      </c>
    </row>
    <row r="5" spans="1:24" ht="27.65" customHeight="1" thickTop="1" x14ac:dyDescent="0.35">
      <c r="A5" s="58" t="s">
        <v>53</v>
      </c>
      <c r="B5" s="58">
        <v>3906775</v>
      </c>
      <c r="C5" s="58">
        <v>195</v>
      </c>
      <c r="D5" s="58">
        <v>3911567</v>
      </c>
      <c r="E5" s="58">
        <v>195</v>
      </c>
      <c r="F5" s="58">
        <v>4001958</v>
      </c>
      <c r="G5" s="58">
        <v>195</v>
      </c>
      <c r="H5" s="58">
        <v>4003308</v>
      </c>
      <c r="I5" s="58">
        <v>195</v>
      </c>
      <c r="J5" s="58">
        <v>3966570</v>
      </c>
      <c r="K5" s="58">
        <v>196</v>
      </c>
      <c r="L5" s="58">
        <v>4014384</v>
      </c>
      <c r="M5" s="58">
        <v>196</v>
      </c>
      <c r="N5" s="58">
        <v>4037354</v>
      </c>
      <c r="O5" s="58">
        <v>196</v>
      </c>
      <c r="P5" s="58">
        <v>4064656</v>
      </c>
      <c r="Q5" s="58">
        <v>195</v>
      </c>
      <c r="R5" s="58">
        <v>4098017</v>
      </c>
      <c r="S5" s="58">
        <v>195</v>
      </c>
      <c r="T5" s="58">
        <v>4128440</v>
      </c>
      <c r="U5" s="58">
        <v>195</v>
      </c>
      <c r="V5" s="24"/>
      <c r="W5" s="270"/>
      <c r="X5" s="156"/>
    </row>
    <row r="6" spans="1:24" ht="27.65" customHeight="1" x14ac:dyDescent="0.35">
      <c r="A6" s="114" t="s">
        <v>55</v>
      </c>
      <c r="B6" s="115">
        <v>917275</v>
      </c>
      <c r="C6" s="115">
        <v>194</v>
      </c>
      <c r="D6" s="115">
        <v>918331</v>
      </c>
      <c r="E6" s="115">
        <v>193</v>
      </c>
      <c r="F6" s="115">
        <v>993913</v>
      </c>
      <c r="G6" s="115">
        <v>194</v>
      </c>
      <c r="H6" s="115">
        <v>993723</v>
      </c>
      <c r="I6" s="115">
        <v>194</v>
      </c>
      <c r="J6" s="115">
        <v>950681</v>
      </c>
      <c r="K6" s="115">
        <v>194</v>
      </c>
      <c r="L6" s="115">
        <v>974813</v>
      </c>
      <c r="M6" s="115">
        <v>195</v>
      </c>
      <c r="N6" s="115">
        <v>978831</v>
      </c>
      <c r="O6" s="115">
        <v>194</v>
      </c>
      <c r="P6" s="115">
        <v>986415</v>
      </c>
      <c r="Q6" s="115">
        <v>194</v>
      </c>
      <c r="R6" s="115">
        <v>1004237</v>
      </c>
      <c r="S6" s="115">
        <v>194</v>
      </c>
      <c r="T6" s="115">
        <v>1021189</v>
      </c>
      <c r="U6" s="115">
        <v>194</v>
      </c>
      <c r="V6" s="24"/>
      <c r="W6" s="270"/>
      <c r="X6" s="156"/>
    </row>
    <row r="7" spans="1:24" ht="27.65" customHeight="1" x14ac:dyDescent="0.35">
      <c r="A7" s="114" t="s">
        <v>41</v>
      </c>
      <c r="B7" s="115">
        <v>1702035</v>
      </c>
      <c r="C7" s="115">
        <v>197</v>
      </c>
      <c r="D7" s="115">
        <v>1703319</v>
      </c>
      <c r="E7" s="115">
        <v>197</v>
      </c>
      <c r="F7" s="115">
        <v>1715732</v>
      </c>
      <c r="G7" s="115">
        <v>197</v>
      </c>
      <c r="H7" s="115">
        <v>1716708</v>
      </c>
      <c r="I7" s="115">
        <v>197</v>
      </c>
      <c r="J7" s="115">
        <v>1717528</v>
      </c>
      <c r="K7" s="115">
        <v>197</v>
      </c>
      <c r="L7" s="115">
        <v>1731771</v>
      </c>
      <c r="M7" s="115">
        <v>197</v>
      </c>
      <c r="N7" s="115">
        <v>1742236</v>
      </c>
      <c r="O7" s="115">
        <v>197</v>
      </c>
      <c r="P7" s="115">
        <v>1753528</v>
      </c>
      <c r="Q7" s="115">
        <v>197</v>
      </c>
      <c r="R7" s="115">
        <v>1762741</v>
      </c>
      <c r="S7" s="115">
        <v>197</v>
      </c>
      <c r="T7" s="115">
        <v>1771395</v>
      </c>
      <c r="U7" s="115">
        <v>197</v>
      </c>
      <c r="V7" s="24"/>
      <c r="W7" s="270"/>
      <c r="X7" s="156"/>
    </row>
    <row r="8" spans="1:24" ht="27.65" customHeight="1" x14ac:dyDescent="0.35">
      <c r="A8" s="114" t="s">
        <v>42</v>
      </c>
      <c r="B8" s="115">
        <v>1287465</v>
      </c>
      <c r="C8" s="115">
        <v>194</v>
      </c>
      <c r="D8" s="115">
        <v>1289917</v>
      </c>
      <c r="E8" s="115">
        <v>194</v>
      </c>
      <c r="F8" s="115">
        <v>1292313</v>
      </c>
      <c r="G8" s="115">
        <v>194</v>
      </c>
      <c r="H8" s="115">
        <v>1292877</v>
      </c>
      <c r="I8" s="115">
        <v>194</v>
      </c>
      <c r="J8" s="115">
        <v>1298361</v>
      </c>
      <c r="K8" s="115">
        <v>194</v>
      </c>
      <c r="L8" s="115">
        <v>1307800</v>
      </c>
      <c r="M8" s="115">
        <v>194</v>
      </c>
      <c r="N8" s="115">
        <v>1316287</v>
      </c>
      <c r="O8" s="115">
        <v>194</v>
      </c>
      <c r="P8" s="115">
        <v>1324713</v>
      </c>
      <c r="Q8" s="115">
        <v>194</v>
      </c>
      <c r="R8" s="115">
        <v>1331039</v>
      </c>
      <c r="S8" s="115">
        <v>194</v>
      </c>
      <c r="T8" s="115">
        <v>1335856</v>
      </c>
      <c r="U8" s="115">
        <v>194</v>
      </c>
      <c r="V8" s="24"/>
      <c r="W8" s="270"/>
      <c r="X8" s="156"/>
    </row>
    <row r="9" spans="1:24" ht="27.65" customHeight="1" x14ac:dyDescent="0.35">
      <c r="A9" s="58" t="s">
        <v>43</v>
      </c>
      <c r="B9" s="58">
        <v>965563</v>
      </c>
      <c r="C9" s="58">
        <v>181</v>
      </c>
      <c r="D9" s="58">
        <v>967486</v>
      </c>
      <c r="E9" s="58">
        <v>180</v>
      </c>
      <c r="F9" s="58">
        <v>969361</v>
      </c>
      <c r="G9" s="58">
        <v>181</v>
      </c>
      <c r="H9" s="58">
        <v>969885</v>
      </c>
      <c r="I9" s="58">
        <v>181</v>
      </c>
      <c r="J9" s="58">
        <v>974821</v>
      </c>
      <c r="K9" s="58">
        <v>181</v>
      </c>
      <c r="L9" s="58">
        <v>982040</v>
      </c>
      <c r="M9" s="58">
        <v>180</v>
      </c>
      <c r="N9" s="58">
        <v>989504</v>
      </c>
      <c r="O9" s="58">
        <v>180</v>
      </c>
      <c r="P9" s="58">
        <v>996301</v>
      </c>
      <c r="Q9" s="58">
        <v>180</v>
      </c>
      <c r="R9" s="58">
        <v>1000810</v>
      </c>
      <c r="S9" s="58">
        <v>180</v>
      </c>
      <c r="T9" s="58">
        <v>1004339</v>
      </c>
      <c r="U9" s="58">
        <v>180</v>
      </c>
      <c r="V9" s="24"/>
      <c r="W9" s="270"/>
      <c r="X9" s="156"/>
    </row>
    <row r="10" spans="1:24" ht="27.65" customHeight="1" x14ac:dyDescent="0.35">
      <c r="A10" s="58" t="s">
        <v>44</v>
      </c>
      <c r="B10" s="58">
        <v>673525</v>
      </c>
      <c r="C10" s="58">
        <v>153</v>
      </c>
      <c r="D10" s="58">
        <v>674651</v>
      </c>
      <c r="E10" s="58">
        <v>153</v>
      </c>
      <c r="F10" s="58">
        <v>675987</v>
      </c>
      <c r="G10" s="58">
        <v>153</v>
      </c>
      <c r="H10" s="58">
        <v>675925</v>
      </c>
      <c r="I10" s="58">
        <v>153</v>
      </c>
      <c r="J10" s="58">
        <v>680065</v>
      </c>
      <c r="K10" s="58">
        <v>153</v>
      </c>
      <c r="L10" s="58">
        <v>685798</v>
      </c>
      <c r="M10" s="58">
        <v>153</v>
      </c>
      <c r="N10" s="58">
        <v>692312</v>
      </c>
      <c r="O10" s="58">
        <v>153</v>
      </c>
      <c r="P10" s="58">
        <v>697749</v>
      </c>
      <c r="Q10" s="58">
        <v>153</v>
      </c>
      <c r="R10" s="58">
        <v>701080</v>
      </c>
      <c r="S10" s="58">
        <v>153</v>
      </c>
      <c r="T10" s="58">
        <v>703271</v>
      </c>
      <c r="U10" s="58">
        <v>153</v>
      </c>
      <c r="V10" s="24"/>
      <c r="W10" s="270"/>
      <c r="X10" s="156"/>
    </row>
    <row r="11" spans="1:24" ht="27.65" customHeight="1" x14ac:dyDescent="0.35">
      <c r="A11" s="58" t="s">
        <v>45</v>
      </c>
      <c r="B11" s="58">
        <v>442380</v>
      </c>
      <c r="C11" s="58">
        <v>121</v>
      </c>
      <c r="D11" s="58">
        <v>442839</v>
      </c>
      <c r="E11" s="58">
        <v>120</v>
      </c>
      <c r="F11" s="58">
        <v>443991</v>
      </c>
      <c r="G11" s="58">
        <v>120</v>
      </c>
      <c r="H11" s="58">
        <v>443874</v>
      </c>
      <c r="I11" s="58">
        <v>120</v>
      </c>
      <c r="J11" s="58">
        <v>446708</v>
      </c>
      <c r="K11" s="58">
        <v>120</v>
      </c>
      <c r="L11" s="58">
        <v>450399</v>
      </c>
      <c r="M11" s="58">
        <v>120</v>
      </c>
      <c r="N11" s="58">
        <v>455441</v>
      </c>
      <c r="O11" s="58">
        <v>120</v>
      </c>
      <c r="P11" s="58">
        <v>459795</v>
      </c>
      <c r="Q11" s="58">
        <v>120</v>
      </c>
      <c r="R11" s="58">
        <v>462333</v>
      </c>
      <c r="S11" s="58">
        <v>119</v>
      </c>
      <c r="T11" s="58">
        <v>463867</v>
      </c>
      <c r="U11" s="58">
        <v>119</v>
      </c>
      <c r="V11" s="24"/>
      <c r="W11" s="270"/>
      <c r="X11" s="156"/>
    </row>
    <row r="12" spans="1:24" ht="27.65" customHeight="1" x14ac:dyDescent="0.35">
      <c r="A12" s="58" t="s">
        <v>46</v>
      </c>
      <c r="B12" s="58">
        <v>277514</v>
      </c>
      <c r="C12" s="58">
        <v>92</v>
      </c>
      <c r="D12" s="58">
        <v>276993</v>
      </c>
      <c r="E12" s="58">
        <v>92</v>
      </c>
      <c r="F12" s="58">
        <v>281993</v>
      </c>
      <c r="G12" s="58">
        <v>92</v>
      </c>
      <c r="H12" s="58">
        <v>282999</v>
      </c>
      <c r="I12" s="58">
        <v>92</v>
      </c>
      <c r="J12" s="58">
        <v>285713</v>
      </c>
      <c r="K12" s="58">
        <v>92</v>
      </c>
      <c r="L12" s="58">
        <v>288428</v>
      </c>
      <c r="M12" s="58">
        <v>92</v>
      </c>
      <c r="N12" s="58">
        <v>291071</v>
      </c>
      <c r="O12" s="58">
        <v>91</v>
      </c>
      <c r="P12" s="58">
        <v>294938</v>
      </c>
      <c r="Q12" s="58">
        <v>91</v>
      </c>
      <c r="R12" s="58">
        <v>297915</v>
      </c>
      <c r="S12" s="58">
        <v>91</v>
      </c>
      <c r="T12" s="58">
        <v>299383</v>
      </c>
      <c r="U12" s="58">
        <v>91</v>
      </c>
      <c r="V12" s="24"/>
      <c r="W12" s="270"/>
      <c r="X12" s="156"/>
    </row>
    <row r="13" spans="1:24" ht="27.65" customHeight="1" x14ac:dyDescent="0.35">
      <c r="A13" s="58" t="s">
        <v>47</v>
      </c>
      <c r="B13" s="58">
        <v>173586</v>
      </c>
      <c r="C13" s="58">
        <v>64</v>
      </c>
      <c r="D13" s="58">
        <v>172952</v>
      </c>
      <c r="E13" s="58">
        <v>64</v>
      </c>
      <c r="F13" s="58">
        <v>176755</v>
      </c>
      <c r="G13" s="58">
        <v>64</v>
      </c>
      <c r="H13" s="58">
        <v>177688</v>
      </c>
      <c r="I13" s="58">
        <v>64</v>
      </c>
      <c r="J13" s="58">
        <v>179656</v>
      </c>
      <c r="K13" s="58">
        <v>64</v>
      </c>
      <c r="L13" s="58">
        <v>181566</v>
      </c>
      <c r="M13" s="58">
        <v>64</v>
      </c>
      <c r="N13" s="58">
        <v>183880</v>
      </c>
      <c r="O13" s="58">
        <v>63</v>
      </c>
      <c r="P13" s="58">
        <v>187439</v>
      </c>
      <c r="Q13" s="58">
        <v>63</v>
      </c>
      <c r="R13" s="58">
        <v>190073</v>
      </c>
      <c r="S13" s="58">
        <v>63</v>
      </c>
      <c r="T13" s="58">
        <v>191229</v>
      </c>
      <c r="U13" s="58">
        <v>63</v>
      </c>
      <c r="V13" s="24"/>
      <c r="W13" s="270"/>
      <c r="X13" s="156"/>
    </row>
    <row r="14" spans="1:24" ht="27.65" customHeight="1" x14ac:dyDescent="0.35">
      <c r="A14" s="58" t="s">
        <v>48</v>
      </c>
      <c r="B14" s="58">
        <v>273186</v>
      </c>
      <c r="C14" s="58">
        <v>49</v>
      </c>
      <c r="D14" s="58">
        <v>273237</v>
      </c>
      <c r="E14" s="58">
        <v>49</v>
      </c>
      <c r="F14" s="58">
        <v>289746</v>
      </c>
      <c r="G14" s="58">
        <v>48</v>
      </c>
      <c r="H14" s="58">
        <v>294899</v>
      </c>
      <c r="I14" s="58">
        <v>48</v>
      </c>
      <c r="J14" s="58">
        <v>301534</v>
      </c>
      <c r="K14" s="58">
        <v>48</v>
      </c>
      <c r="L14" s="58">
        <v>308012</v>
      </c>
      <c r="M14" s="58">
        <v>48</v>
      </c>
      <c r="N14" s="58">
        <v>314052</v>
      </c>
      <c r="O14" s="58">
        <v>48</v>
      </c>
      <c r="P14" s="58">
        <v>329390</v>
      </c>
      <c r="Q14" s="58">
        <v>48</v>
      </c>
      <c r="R14" s="58">
        <v>342911</v>
      </c>
      <c r="S14" s="58">
        <v>47</v>
      </c>
      <c r="T14" s="58">
        <v>348114</v>
      </c>
      <c r="U14" s="58">
        <v>47</v>
      </c>
      <c r="V14" s="24"/>
      <c r="W14" s="270"/>
      <c r="X14" s="156"/>
    </row>
    <row r="15" spans="1:24" ht="27.65" customHeight="1" x14ac:dyDescent="0.35">
      <c r="A15" s="116" t="s">
        <v>32</v>
      </c>
      <c r="B15" s="58">
        <v>1716630</v>
      </c>
      <c r="C15" s="58">
        <v>50</v>
      </c>
      <c r="D15" s="58">
        <v>1709416</v>
      </c>
      <c r="E15" s="58">
        <v>50</v>
      </c>
      <c r="F15" s="58">
        <v>1677583</v>
      </c>
      <c r="G15" s="58">
        <v>50</v>
      </c>
      <c r="H15" s="58">
        <v>1664940</v>
      </c>
      <c r="I15" s="58">
        <v>49</v>
      </c>
      <c r="J15" s="58">
        <v>1625836</v>
      </c>
      <c r="K15" s="58">
        <v>49</v>
      </c>
      <c r="L15" s="58">
        <v>1631719</v>
      </c>
      <c r="M15" s="58">
        <v>49</v>
      </c>
      <c r="N15" s="58">
        <v>1610503</v>
      </c>
      <c r="O15" s="58">
        <v>50</v>
      </c>
      <c r="P15" s="58">
        <v>1592353</v>
      </c>
      <c r="Q15" s="58">
        <v>50</v>
      </c>
      <c r="R15" s="58">
        <v>1578283</v>
      </c>
      <c r="S15" s="58">
        <v>50</v>
      </c>
      <c r="T15" s="58">
        <v>1579034</v>
      </c>
      <c r="U15" s="58">
        <v>50</v>
      </c>
      <c r="V15" s="24"/>
      <c r="W15" s="270"/>
      <c r="X15" s="156"/>
    </row>
    <row r="16" spans="1:24" ht="27.65" customHeight="1" thickBot="1" x14ac:dyDescent="0.4">
      <c r="A16" s="113" t="s">
        <v>54</v>
      </c>
      <c r="B16" s="113">
        <v>8429159</v>
      </c>
      <c r="C16" s="113">
        <v>146</v>
      </c>
      <c r="D16" s="113">
        <v>8429141</v>
      </c>
      <c r="E16" s="113">
        <v>146</v>
      </c>
      <c r="F16" s="113">
        <v>8517374</v>
      </c>
      <c r="G16" s="113">
        <v>147</v>
      </c>
      <c r="H16" s="113">
        <v>8513518</v>
      </c>
      <c r="I16" s="113">
        <v>147</v>
      </c>
      <c r="J16" s="113">
        <v>8460903</v>
      </c>
      <c r="K16" s="113">
        <v>147</v>
      </c>
      <c r="L16" s="113">
        <v>8542346</v>
      </c>
      <c r="M16" s="113">
        <v>147</v>
      </c>
      <c r="N16" s="113">
        <v>8574117</v>
      </c>
      <c r="O16" s="113">
        <v>147</v>
      </c>
      <c r="P16" s="113">
        <v>8622621</v>
      </c>
      <c r="Q16" s="113">
        <v>147</v>
      </c>
      <c r="R16" s="113">
        <v>8671422</v>
      </c>
      <c r="S16" s="113">
        <v>147</v>
      </c>
      <c r="T16" s="113">
        <v>8717677</v>
      </c>
      <c r="U16" s="113">
        <v>147</v>
      </c>
      <c r="V16" s="24"/>
      <c r="W16" s="270"/>
      <c r="X16" s="156"/>
    </row>
    <row r="17" spans="1:23" ht="21.75" customHeight="1" thickTop="1" x14ac:dyDescent="0.35">
      <c r="A17" s="2"/>
      <c r="B17" s="2"/>
      <c r="C17" s="2"/>
      <c r="D17" s="2"/>
      <c r="E17" s="50"/>
      <c r="F17" s="2"/>
      <c r="G17" s="2"/>
      <c r="H17" s="8"/>
      <c r="I17" s="8"/>
      <c r="J17" s="8"/>
      <c r="K17" s="8"/>
      <c r="L17" s="8"/>
      <c r="M17" s="8"/>
      <c r="W17" s="156"/>
    </row>
    <row r="18" spans="1:23" ht="21.75" customHeight="1" x14ac:dyDescent="0.35">
      <c r="A18" s="72" t="str">
        <f>+INDICE!B10</f>
        <v xml:space="preserve"> Lettura dati 25 settembre 2023</v>
      </c>
      <c r="B18" s="2"/>
      <c r="C18" s="2"/>
      <c r="D18" s="2"/>
      <c r="E18" s="2"/>
      <c r="F18" s="2"/>
      <c r="G18" s="2"/>
      <c r="H18" s="8"/>
      <c r="I18" s="8"/>
      <c r="J18" s="8"/>
      <c r="K18" s="8"/>
      <c r="L18" s="8"/>
      <c r="M18" s="8"/>
    </row>
    <row r="19" spans="1:23" ht="13.5" x14ac:dyDescent="0.35">
      <c r="A19" s="2"/>
      <c r="B19" s="2"/>
      <c r="C19" s="2"/>
      <c r="D19" s="2"/>
      <c r="E19" s="2"/>
      <c r="F19" s="2"/>
      <c r="G19" s="2"/>
    </row>
    <row r="20" spans="1:23" ht="13.5" x14ac:dyDescent="0.35">
      <c r="A20" s="2"/>
      <c r="B20" s="2"/>
      <c r="C20" s="2"/>
      <c r="D20" s="2"/>
      <c r="E20" s="2"/>
      <c r="F20" s="2"/>
      <c r="G20" s="2"/>
    </row>
    <row r="21" spans="1:23" ht="13.5" x14ac:dyDescent="0.35">
      <c r="A21" s="2"/>
      <c r="B21" s="2"/>
      <c r="C21" s="2"/>
      <c r="D21" s="2"/>
      <c r="E21" s="2"/>
      <c r="F21" s="2"/>
      <c r="G21" s="2"/>
    </row>
    <row r="22" spans="1:23" ht="13.5" x14ac:dyDescent="0.35">
      <c r="A22" s="2"/>
      <c r="B22" s="2"/>
      <c r="C22" s="2"/>
      <c r="D22" s="2"/>
      <c r="E22" s="2"/>
      <c r="F22" s="2"/>
      <c r="G22" s="2"/>
    </row>
    <row r="23" spans="1:23" ht="13.5" x14ac:dyDescent="0.35">
      <c r="A23" s="2"/>
      <c r="B23" s="2"/>
      <c r="C23" s="2"/>
      <c r="D23" s="2"/>
      <c r="E23" s="2"/>
      <c r="F23" s="2"/>
      <c r="G23" s="2"/>
    </row>
    <row r="24" spans="1:23" ht="13.5" x14ac:dyDescent="0.35">
      <c r="A24" s="2"/>
      <c r="B24" s="339"/>
      <c r="C24" s="2"/>
      <c r="D24" s="2"/>
      <c r="E24" s="2"/>
      <c r="F24" s="2"/>
      <c r="G24" s="2"/>
    </row>
    <row r="25" spans="1:23" ht="13.5" x14ac:dyDescent="0.35">
      <c r="A25" s="2"/>
      <c r="B25" s="339"/>
      <c r="C25" s="2"/>
      <c r="D25" s="2"/>
      <c r="E25" s="2"/>
      <c r="F25" s="2"/>
      <c r="G25" s="2"/>
    </row>
    <row r="26" spans="1:23" ht="13.5" x14ac:dyDescent="0.35">
      <c r="B26" s="339"/>
    </row>
    <row r="27" spans="1:23" x14ac:dyDescent="0.35">
      <c r="B27" s="4"/>
    </row>
    <row r="28" spans="1:23" x14ac:dyDescent="0.35">
      <c r="B28" s="4"/>
    </row>
    <row r="29" spans="1:23" x14ac:dyDescent="0.35">
      <c r="B29" s="4"/>
    </row>
    <row r="30" spans="1:23" x14ac:dyDescent="0.35">
      <c r="B30" s="4"/>
    </row>
    <row r="31" spans="1:23" x14ac:dyDescent="0.35">
      <c r="B31" s="4"/>
    </row>
    <row r="32" spans="1:23" x14ac:dyDescent="0.35">
      <c r="B32" s="4"/>
    </row>
    <row r="33" spans="2:2" x14ac:dyDescent="0.35">
      <c r="B33" s="4"/>
    </row>
    <row r="34" spans="2:2" x14ac:dyDescent="0.35">
      <c r="B34" s="4"/>
    </row>
    <row r="35" spans="2:2" x14ac:dyDescent="0.35">
      <c r="B35" s="4"/>
    </row>
    <row r="36" spans="2:2" x14ac:dyDescent="0.35">
      <c r="B36" s="4"/>
    </row>
    <row r="37" spans="2:2" x14ac:dyDescent="0.35">
      <c r="B37" s="4"/>
    </row>
    <row r="38" spans="2:2" x14ac:dyDescent="0.35">
      <c r="B38" s="4"/>
    </row>
    <row r="39" spans="2:2" x14ac:dyDescent="0.35">
      <c r="B39" s="4"/>
    </row>
    <row r="40" spans="2:2" x14ac:dyDescent="0.35">
      <c r="B40" s="4"/>
    </row>
  </sheetData>
  <mergeCells count="12">
    <mergeCell ref="T3:U3"/>
    <mergeCell ref="R3:S3"/>
    <mergeCell ref="B2:S2"/>
    <mergeCell ref="P3:Q3"/>
    <mergeCell ref="A3:A4"/>
    <mergeCell ref="B3:C3"/>
    <mergeCell ref="D3:E3"/>
    <mergeCell ref="F3:G3"/>
    <mergeCell ref="N3:O3"/>
    <mergeCell ref="L3:M3"/>
    <mergeCell ref="J3:K3"/>
    <mergeCell ref="H3:I3"/>
  </mergeCells>
  <pageMargins left="0.31496062992125984" right="0.31496062992125984" top="0.94488188976377963" bottom="0.74803149606299213" header="0.31496062992125984" footer="0.31496062992125984"/>
  <pageSetup paperSize="9" scale="40" orientation="landscape" r:id="rId1"/>
  <headerFooter>
    <oddHeader>&amp;COSSERVATORIO ASSEGNO UNICO UNIVERSALE</oddHeader>
    <oddFooter>&amp;CINPS - COORDINAMENTO GENERALE STATISTICO ATTUARIALE</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2DE190-15D5-476C-9899-6EF3FACBA269}">
  <sheetPr>
    <pageSetUpPr fitToPage="1"/>
  </sheetPr>
  <dimension ref="A1:Q40"/>
  <sheetViews>
    <sheetView showGridLines="0" tabSelected="1" view="pageBreakPreview" zoomScale="69" zoomScaleNormal="59" zoomScaleSheetLayoutView="69" workbookViewId="0">
      <selection activeCell="B1" sqref="B1"/>
    </sheetView>
  </sheetViews>
  <sheetFormatPr defaultColWidth="13.26953125" defaultRowHeight="10" x14ac:dyDescent="0.35"/>
  <cols>
    <col min="1" max="1" width="37.453125" style="1" customWidth="1"/>
    <col min="2" max="2" width="18.1796875" style="1" customWidth="1"/>
    <col min="3" max="3" width="16.81640625" style="1" customWidth="1"/>
    <col min="4" max="4" width="18.1796875" style="1" customWidth="1"/>
    <col min="5" max="5" width="16.54296875" style="1" customWidth="1"/>
    <col min="6" max="6" width="18.1796875" style="1" customWidth="1"/>
    <col min="7" max="7" width="16.453125" style="1" customWidth="1"/>
    <col min="8" max="8" width="18.1796875" style="1" customWidth="1"/>
    <col min="9" max="9" width="16.54296875" style="1" customWidth="1"/>
    <col min="10" max="10" width="18.1796875" style="1" customWidth="1"/>
    <col min="11" max="11" width="16.453125" style="1" customWidth="1"/>
    <col min="12" max="12" width="17.81640625" style="1" customWidth="1"/>
    <col min="13" max="13" width="15.54296875" style="1" customWidth="1"/>
    <col min="14" max="14" width="16.453125" style="1" bestFit="1" customWidth="1"/>
    <col min="15" max="15" width="13.26953125" style="1"/>
    <col min="16" max="16" width="16.453125" style="1" bestFit="1" customWidth="1"/>
    <col min="17" max="16384" width="13.26953125" style="1"/>
  </cols>
  <sheetData>
    <row r="1" spans="1:17" ht="69.650000000000006" customHeight="1" thickBot="1" x14ac:dyDescent="0.4">
      <c r="A1" s="86" t="s">
        <v>137</v>
      </c>
      <c r="B1" s="86"/>
      <c r="C1" s="86"/>
      <c r="D1" s="86"/>
      <c r="E1" s="86"/>
      <c r="F1" s="86"/>
      <c r="G1" s="86"/>
      <c r="H1" s="86"/>
      <c r="I1" s="86"/>
      <c r="J1" s="86"/>
      <c r="K1" s="86"/>
      <c r="L1" s="86"/>
      <c r="M1" s="86"/>
      <c r="N1" s="49"/>
      <c r="O1" s="49"/>
      <c r="P1" s="49"/>
      <c r="Q1" s="49"/>
    </row>
    <row r="2" spans="1:17" ht="49" customHeight="1" thickTop="1" x14ac:dyDescent="0.35">
      <c r="A2" s="37"/>
      <c r="B2" s="401" t="s">
        <v>36</v>
      </c>
      <c r="C2" s="401"/>
      <c r="D2" s="401"/>
      <c r="E2" s="401"/>
      <c r="F2" s="401"/>
      <c r="G2" s="401"/>
      <c r="H2" s="401"/>
      <c r="I2" s="401"/>
      <c r="J2" s="401"/>
      <c r="K2" s="401"/>
      <c r="L2" s="401"/>
      <c r="M2" s="401"/>
      <c r="N2" s="401"/>
      <c r="O2" s="401"/>
      <c r="P2" s="401"/>
      <c r="Q2" s="401"/>
    </row>
    <row r="3" spans="1:17" ht="33" customHeight="1" x14ac:dyDescent="0.35">
      <c r="A3" s="399" t="s">
        <v>30</v>
      </c>
      <c r="B3" s="396" t="s">
        <v>131</v>
      </c>
      <c r="C3" s="397"/>
      <c r="D3" s="396" t="s">
        <v>195</v>
      </c>
      <c r="E3" s="397"/>
      <c r="F3" s="396" t="s">
        <v>204</v>
      </c>
      <c r="G3" s="397"/>
      <c r="H3" s="396" t="s">
        <v>210</v>
      </c>
      <c r="I3" s="397"/>
      <c r="J3" s="396" t="s">
        <v>214</v>
      </c>
      <c r="K3" s="397"/>
      <c r="L3" s="396" t="s">
        <v>217</v>
      </c>
      <c r="M3" s="397"/>
      <c r="N3" s="396" t="s">
        <v>221</v>
      </c>
      <c r="O3" s="397"/>
      <c r="P3" s="396" t="s">
        <v>226</v>
      </c>
      <c r="Q3" s="397"/>
    </row>
    <row r="4" spans="1:17" ht="91" customHeight="1" thickBot="1" x14ac:dyDescent="0.4">
      <c r="A4" s="400"/>
      <c r="B4" s="124" t="s">
        <v>93</v>
      </c>
      <c r="C4" s="124" t="s">
        <v>97</v>
      </c>
      <c r="D4" s="124" t="s">
        <v>93</v>
      </c>
      <c r="E4" s="124" t="s">
        <v>97</v>
      </c>
      <c r="F4" s="124" t="s">
        <v>93</v>
      </c>
      <c r="G4" s="124" t="s">
        <v>97</v>
      </c>
      <c r="H4" s="124" t="s">
        <v>93</v>
      </c>
      <c r="I4" s="124" t="s">
        <v>97</v>
      </c>
      <c r="J4" s="124" t="s">
        <v>93</v>
      </c>
      <c r="K4" s="124" t="s">
        <v>97</v>
      </c>
      <c r="L4" s="124" t="s">
        <v>93</v>
      </c>
      <c r="M4" s="124" t="s">
        <v>97</v>
      </c>
      <c r="N4" s="124" t="s">
        <v>93</v>
      </c>
      <c r="O4" s="124" t="s">
        <v>97</v>
      </c>
      <c r="P4" s="124" t="s">
        <v>93</v>
      </c>
      <c r="Q4" s="124" t="s">
        <v>97</v>
      </c>
    </row>
    <row r="5" spans="1:17" ht="27.65" customHeight="1" thickTop="1" x14ac:dyDescent="0.35">
      <c r="A5" s="58" t="s">
        <v>147</v>
      </c>
      <c r="B5" s="58">
        <v>4424116</v>
      </c>
      <c r="C5" s="58">
        <v>216</v>
      </c>
      <c r="D5" s="58">
        <v>4339042</v>
      </c>
      <c r="E5" s="58">
        <v>215</v>
      </c>
      <c r="F5" s="58">
        <v>4142885</v>
      </c>
      <c r="G5" s="58">
        <v>214</v>
      </c>
      <c r="H5" s="58">
        <v>4182791</v>
      </c>
      <c r="I5" s="58">
        <v>215</v>
      </c>
      <c r="J5" s="58">
        <v>4180998</v>
      </c>
      <c r="K5" s="58">
        <v>215</v>
      </c>
      <c r="L5" s="58">
        <v>4171237</v>
      </c>
      <c r="M5" s="58">
        <v>215</v>
      </c>
      <c r="N5" s="58">
        <v>4151449</v>
      </c>
      <c r="O5" s="58">
        <v>214</v>
      </c>
      <c r="P5" s="58">
        <v>4110414</v>
      </c>
      <c r="Q5" s="58">
        <v>214</v>
      </c>
    </row>
    <row r="6" spans="1:17" ht="27.65" customHeight="1" x14ac:dyDescent="0.35">
      <c r="A6" s="114" t="s">
        <v>148</v>
      </c>
      <c r="B6" s="115">
        <v>1169729</v>
      </c>
      <c r="C6" s="115">
        <v>217</v>
      </c>
      <c r="D6" s="115">
        <v>1006081</v>
      </c>
      <c r="E6" s="115">
        <v>216</v>
      </c>
      <c r="F6" s="115">
        <v>911971</v>
      </c>
      <c r="G6" s="115">
        <v>214</v>
      </c>
      <c r="H6" s="115">
        <v>933859</v>
      </c>
      <c r="I6" s="115">
        <v>215</v>
      </c>
      <c r="J6" s="115">
        <v>933882</v>
      </c>
      <c r="K6" s="115">
        <v>215</v>
      </c>
      <c r="L6" s="115">
        <v>930066</v>
      </c>
      <c r="M6" s="115">
        <v>215</v>
      </c>
      <c r="N6" s="115">
        <v>918879</v>
      </c>
      <c r="O6" s="115">
        <v>215</v>
      </c>
      <c r="P6" s="115">
        <v>893828</v>
      </c>
      <c r="Q6" s="115">
        <v>217</v>
      </c>
    </row>
    <row r="7" spans="1:17" ht="27.65" customHeight="1" x14ac:dyDescent="0.35">
      <c r="A7" s="114" t="s">
        <v>149</v>
      </c>
      <c r="B7" s="115">
        <v>1882748</v>
      </c>
      <c r="C7" s="115">
        <v>217</v>
      </c>
      <c r="D7" s="115">
        <v>1910696</v>
      </c>
      <c r="E7" s="115">
        <v>217</v>
      </c>
      <c r="F7" s="115">
        <v>1831161</v>
      </c>
      <c r="G7" s="115">
        <v>216</v>
      </c>
      <c r="H7" s="115">
        <v>1844441</v>
      </c>
      <c r="I7" s="115">
        <v>216</v>
      </c>
      <c r="J7" s="115">
        <v>1842788</v>
      </c>
      <c r="K7" s="115">
        <v>216</v>
      </c>
      <c r="L7" s="115">
        <v>1838867</v>
      </c>
      <c r="M7" s="115">
        <v>216</v>
      </c>
      <c r="N7" s="115">
        <v>1833595</v>
      </c>
      <c r="O7" s="115">
        <v>216</v>
      </c>
      <c r="P7" s="115">
        <v>1818688</v>
      </c>
      <c r="Q7" s="115">
        <v>216</v>
      </c>
    </row>
    <row r="8" spans="1:17" ht="27.65" customHeight="1" x14ac:dyDescent="0.35">
      <c r="A8" s="114" t="s">
        <v>150</v>
      </c>
      <c r="B8" s="115">
        <v>1371639</v>
      </c>
      <c r="C8" s="115">
        <v>213</v>
      </c>
      <c r="D8" s="115">
        <v>1422265</v>
      </c>
      <c r="E8" s="115">
        <v>213</v>
      </c>
      <c r="F8" s="115">
        <v>1399753</v>
      </c>
      <c r="G8" s="115">
        <v>212</v>
      </c>
      <c r="H8" s="115">
        <v>1404491</v>
      </c>
      <c r="I8" s="115">
        <v>212</v>
      </c>
      <c r="J8" s="115">
        <v>1404328</v>
      </c>
      <c r="K8" s="115">
        <v>212</v>
      </c>
      <c r="L8" s="115">
        <v>1402304</v>
      </c>
      <c r="M8" s="115">
        <v>212</v>
      </c>
      <c r="N8" s="115">
        <v>1398975</v>
      </c>
      <c r="O8" s="115">
        <v>212</v>
      </c>
      <c r="P8" s="115">
        <v>1397898</v>
      </c>
      <c r="Q8" s="115">
        <v>211</v>
      </c>
    </row>
    <row r="9" spans="1:17" ht="27.65" customHeight="1" x14ac:dyDescent="0.35">
      <c r="A9" s="58" t="s">
        <v>151</v>
      </c>
      <c r="B9" s="58">
        <v>992916</v>
      </c>
      <c r="C9" s="58">
        <v>197</v>
      </c>
      <c r="D9" s="58">
        <v>1025423</v>
      </c>
      <c r="E9" s="58">
        <v>197</v>
      </c>
      <c r="F9" s="58">
        <v>1014955</v>
      </c>
      <c r="G9" s="58">
        <v>198</v>
      </c>
      <c r="H9" s="58">
        <v>1017821</v>
      </c>
      <c r="I9" s="58">
        <v>198</v>
      </c>
      <c r="J9" s="58">
        <v>1017433</v>
      </c>
      <c r="K9" s="58">
        <v>198</v>
      </c>
      <c r="L9" s="58">
        <v>1015522</v>
      </c>
      <c r="M9" s="58">
        <v>198</v>
      </c>
      <c r="N9" s="58">
        <v>1013123</v>
      </c>
      <c r="O9" s="58">
        <v>197</v>
      </c>
      <c r="P9" s="58">
        <v>1014626</v>
      </c>
      <c r="Q9" s="58">
        <v>197</v>
      </c>
    </row>
    <row r="10" spans="1:17" ht="27.65" customHeight="1" x14ac:dyDescent="0.35">
      <c r="A10" s="58" t="s">
        <v>152</v>
      </c>
      <c r="B10" s="58">
        <v>659921</v>
      </c>
      <c r="C10" s="58">
        <v>165</v>
      </c>
      <c r="D10" s="58">
        <v>687003</v>
      </c>
      <c r="E10" s="58">
        <v>165</v>
      </c>
      <c r="F10" s="58">
        <v>685224</v>
      </c>
      <c r="G10" s="58">
        <v>166</v>
      </c>
      <c r="H10" s="58">
        <v>686839</v>
      </c>
      <c r="I10" s="58">
        <v>166</v>
      </c>
      <c r="J10" s="58">
        <v>686241</v>
      </c>
      <c r="K10" s="58">
        <v>166</v>
      </c>
      <c r="L10" s="58">
        <v>684845</v>
      </c>
      <c r="M10" s="58">
        <v>166</v>
      </c>
      <c r="N10" s="58">
        <v>683064</v>
      </c>
      <c r="O10" s="58">
        <v>166</v>
      </c>
      <c r="P10" s="58">
        <v>685629</v>
      </c>
      <c r="Q10" s="58">
        <v>165</v>
      </c>
    </row>
    <row r="11" spans="1:17" ht="27.65" customHeight="1" x14ac:dyDescent="0.35">
      <c r="A11" s="167" t="s">
        <v>153</v>
      </c>
      <c r="B11" s="58">
        <v>417203</v>
      </c>
      <c r="C11" s="58">
        <v>131</v>
      </c>
      <c r="D11" s="58">
        <v>437683</v>
      </c>
      <c r="E11" s="58">
        <v>131</v>
      </c>
      <c r="F11" s="58">
        <v>433232</v>
      </c>
      <c r="G11" s="58">
        <v>133</v>
      </c>
      <c r="H11" s="58">
        <v>435212</v>
      </c>
      <c r="I11" s="58">
        <v>133</v>
      </c>
      <c r="J11" s="58">
        <v>434705</v>
      </c>
      <c r="K11" s="58">
        <v>133</v>
      </c>
      <c r="L11" s="58">
        <v>433690</v>
      </c>
      <c r="M11" s="58">
        <v>133</v>
      </c>
      <c r="N11" s="58">
        <v>432682</v>
      </c>
      <c r="O11" s="58">
        <v>133</v>
      </c>
      <c r="P11" s="58">
        <v>435307</v>
      </c>
      <c r="Q11" s="58">
        <v>132</v>
      </c>
    </row>
    <row r="12" spans="1:17" ht="27.65" customHeight="1" x14ac:dyDescent="0.35">
      <c r="A12" s="58" t="s">
        <v>154</v>
      </c>
      <c r="B12" s="58">
        <v>257347</v>
      </c>
      <c r="C12" s="58">
        <v>99</v>
      </c>
      <c r="D12" s="58">
        <v>272621</v>
      </c>
      <c r="E12" s="58">
        <v>100</v>
      </c>
      <c r="F12" s="58">
        <v>235410</v>
      </c>
      <c r="G12" s="58">
        <v>104</v>
      </c>
      <c r="H12" s="58">
        <v>255858</v>
      </c>
      <c r="I12" s="58">
        <v>103</v>
      </c>
      <c r="J12" s="58">
        <v>259949</v>
      </c>
      <c r="K12" s="58">
        <v>102</v>
      </c>
      <c r="L12" s="58">
        <v>263455</v>
      </c>
      <c r="M12" s="58">
        <v>102</v>
      </c>
      <c r="N12" s="58">
        <v>264100</v>
      </c>
      <c r="O12" s="58">
        <v>102</v>
      </c>
      <c r="P12" s="58">
        <v>268856</v>
      </c>
      <c r="Q12" s="58">
        <v>101</v>
      </c>
    </row>
    <row r="13" spans="1:17" ht="27.65" customHeight="1" x14ac:dyDescent="0.35">
      <c r="A13" s="58" t="s">
        <v>155</v>
      </c>
      <c r="B13" s="58">
        <v>155576</v>
      </c>
      <c r="C13" s="58">
        <v>69</v>
      </c>
      <c r="D13" s="58">
        <v>170077</v>
      </c>
      <c r="E13" s="58">
        <v>69</v>
      </c>
      <c r="F13" s="58">
        <v>127922</v>
      </c>
      <c r="G13" s="58">
        <v>73</v>
      </c>
      <c r="H13" s="58">
        <v>141980</v>
      </c>
      <c r="I13" s="58">
        <v>72</v>
      </c>
      <c r="J13" s="58">
        <v>144747</v>
      </c>
      <c r="K13" s="58">
        <v>72</v>
      </c>
      <c r="L13" s="58">
        <v>147066</v>
      </c>
      <c r="M13" s="58">
        <v>71</v>
      </c>
      <c r="N13" s="58">
        <v>147252</v>
      </c>
      <c r="O13" s="58">
        <v>71</v>
      </c>
      <c r="P13" s="58">
        <v>151452</v>
      </c>
      <c r="Q13" s="58">
        <v>71</v>
      </c>
    </row>
    <row r="14" spans="1:17" ht="27.65" customHeight="1" x14ac:dyDescent="0.35">
      <c r="A14" s="58" t="s">
        <v>156</v>
      </c>
      <c r="B14" s="58">
        <v>268210</v>
      </c>
      <c r="C14" s="58">
        <v>51</v>
      </c>
      <c r="D14" s="58">
        <v>288797</v>
      </c>
      <c r="E14" s="58">
        <v>52</v>
      </c>
      <c r="F14" s="58">
        <v>128497</v>
      </c>
      <c r="G14" s="58">
        <v>54</v>
      </c>
      <c r="H14" s="58">
        <v>175101</v>
      </c>
      <c r="I14" s="58">
        <v>54</v>
      </c>
      <c r="J14" s="58">
        <v>185162</v>
      </c>
      <c r="K14" s="58">
        <v>54</v>
      </c>
      <c r="L14" s="58">
        <v>194773</v>
      </c>
      <c r="M14" s="58">
        <v>54</v>
      </c>
      <c r="N14" s="58">
        <v>197168</v>
      </c>
      <c r="O14" s="58">
        <v>54</v>
      </c>
      <c r="P14" s="58">
        <v>212049</v>
      </c>
      <c r="Q14" s="58">
        <v>53</v>
      </c>
    </row>
    <row r="15" spans="1:17" ht="27.65" customHeight="1" x14ac:dyDescent="0.35">
      <c r="A15" s="116" t="s">
        <v>32</v>
      </c>
      <c r="B15" s="58">
        <v>1567821</v>
      </c>
      <c r="C15" s="58">
        <v>55</v>
      </c>
      <c r="D15" s="58">
        <v>1537213</v>
      </c>
      <c r="E15" s="58">
        <v>55</v>
      </c>
      <c r="F15" s="58">
        <v>2224704</v>
      </c>
      <c r="G15" s="58">
        <v>59</v>
      </c>
      <c r="H15" s="58">
        <v>2081540</v>
      </c>
      <c r="I15" s="58">
        <v>55</v>
      </c>
      <c r="J15" s="58">
        <v>2044650</v>
      </c>
      <c r="K15" s="58">
        <v>54</v>
      </c>
      <c r="L15" s="58">
        <v>2007959</v>
      </c>
      <c r="M15" s="58">
        <v>54</v>
      </c>
      <c r="N15" s="58">
        <v>1986275</v>
      </c>
      <c r="O15" s="58">
        <v>54</v>
      </c>
      <c r="P15" s="58">
        <v>1908910</v>
      </c>
      <c r="Q15" s="58">
        <v>53</v>
      </c>
    </row>
    <row r="16" spans="1:17" ht="27.65" customHeight="1" thickBot="1" x14ac:dyDescent="0.4">
      <c r="A16" s="113" t="s">
        <v>54</v>
      </c>
      <c r="B16" s="113">
        <v>8743110</v>
      </c>
      <c r="C16" s="113">
        <v>166</v>
      </c>
      <c r="D16" s="113">
        <v>8757859</v>
      </c>
      <c r="E16" s="113">
        <v>165</v>
      </c>
      <c r="F16" s="113">
        <v>8992829</v>
      </c>
      <c r="G16" s="113">
        <v>159</v>
      </c>
      <c r="H16" s="113">
        <v>8977142</v>
      </c>
      <c r="I16" s="113">
        <v>159</v>
      </c>
      <c r="J16" s="113">
        <v>8953885</v>
      </c>
      <c r="K16" s="113">
        <v>160</v>
      </c>
      <c r="L16" s="113">
        <v>8918547</v>
      </c>
      <c r="M16" s="113">
        <v>160</v>
      </c>
      <c r="N16" s="113">
        <v>8875113</v>
      </c>
      <c r="O16" s="113">
        <v>159</v>
      </c>
      <c r="P16" s="113">
        <v>8787243</v>
      </c>
      <c r="Q16" s="113">
        <v>160</v>
      </c>
    </row>
    <row r="17" spans="1:5" ht="21.75" customHeight="1" thickTop="1" x14ac:dyDescent="0.35">
      <c r="A17" s="2"/>
      <c r="B17" s="2"/>
      <c r="C17" s="2"/>
      <c r="E17" s="156"/>
    </row>
    <row r="18" spans="1:5" ht="21.75" customHeight="1" x14ac:dyDescent="0.35">
      <c r="A18" s="72" t="str">
        <f>+INDICE!B10</f>
        <v xml:space="preserve"> Lettura dati 25 settembre 2023</v>
      </c>
      <c r="B18" s="2"/>
      <c r="C18" s="2"/>
    </row>
    <row r="19" spans="1:5" ht="13.5" x14ac:dyDescent="0.35">
      <c r="A19" s="2"/>
      <c r="B19" s="2"/>
      <c r="C19" s="2"/>
    </row>
    <row r="20" spans="1:5" ht="13.5" x14ac:dyDescent="0.35">
      <c r="A20" s="2"/>
      <c r="B20" s="2"/>
      <c r="C20" s="2"/>
    </row>
    <row r="21" spans="1:5" ht="13.5" x14ac:dyDescent="0.35">
      <c r="A21" s="2"/>
      <c r="B21" s="2"/>
      <c r="C21" s="2"/>
    </row>
    <row r="22" spans="1:5" ht="13.5" x14ac:dyDescent="0.35">
      <c r="A22" s="2"/>
      <c r="B22" s="2"/>
      <c r="C22" s="2"/>
    </row>
    <row r="23" spans="1:5" ht="13.5" x14ac:dyDescent="0.35">
      <c r="A23" s="2"/>
      <c r="B23" s="2"/>
      <c r="C23" s="2"/>
    </row>
    <row r="24" spans="1:5" ht="13.5" x14ac:dyDescent="0.35">
      <c r="A24" s="2"/>
      <c r="B24" s="2"/>
      <c r="C24" s="2"/>
    </row>
    <row r="25" spans="1:5" ht="13.5" x14ac:dyDescent="0.35">
      <c r="A25" s="2"/>
      <c r="B25" s="2"/>
      <c r="C25" s="2"/>
    </row>
    <row r="26" spans="1:5" x14ac:dyDescent="0.35">
      <c r="B26" s="4"/>
    </row>
    <row r="27" spans="1:5" x14ac:dyDescent="0.35">
      <c r="B27" s="4"/>
    </row>
    <row r="28" spans="1:5" x14ac:dyDescent="0.35">
      <c r="B28" s="4"/>
    </row>
    <row r="29" spans="1:5" x14ac:dyDescent="0.35">
      <c r="B29" s="4"/>
    </row>
    <row r="30" spans="1:5" x14ac:dyDescent="0.35">
      <c r="B30" s="4"/>
    </row>
    <row r="31" spans="1:5" x14ac:dyDescent="0.35">
      <c r="B31" s="4"/>
    </row>
    <row r="32" spans="1:5" x14ac:dyDescent="0.35">
      <c r="B32" s="4"/>
    </row>
    <row r="33" spans="2:2" x14ac:dyDescent="0.35">
      <c r="B33" s="4"/>
    </row>
    <row r="34" spans="2:2" x14ac:dyDescent="0.35">
      <c r="B34" s="4"/>
    </row>
    <row r="35" spans="2:2" x14ac:dyDescent="0.35">
      <c r="B35" s="4"/>
    </row>
    <row r="36" spans="2:2" x14ac:dyDescent="0.35">
      <c r="B36" s="4"/>
    </row>
    <row r="37" spans="2:2" x14ac:dyDescent="0.35">
      <c r="B37" s="4"/>
    </row>
    <row r="38" spans="2:2" x14ac:dyDescent="0.35">
      <c r="B38" s="4"/>
    </row>
    <row r="39" spans="2:2" x14ac:dyDescent="0.35">
      <c r="B39" s="4"/>
    </row>
    <row r="40" spans="2:2" x14ac:dyDescent="0.35">
      <c r="B40" s="4"/>
    </row>
  </sheetData>
  <mergeCells count="10">
    <mergeCell ref="B2:Q2"/>
    <mergeCell ref="A3:A4"/>
    <mergeCell ref="B3:C3"/>
    <mergeCell ref="D3:E3"/>
    <mergeCell ref="L3:M3"/>
    <mergeCell ref="P3:Q3"/>
    <mergeCell ref="J3:K3"/>
    <mergeCell ref="H3:I3"/>
    <mergeCell ref="F3:G3"/>
    <mergeCell ref="N3:O3"/>
  </mergeCells>
  <pageMargins left="0.31496062992125984" right="0.31496062992125984" top="0.94488188976377963" bottom="0.74803149606299213" header="0.31496062992125984" footer="0.31496062992125984"/>
  <pageSetup paperSize="9" scale="39" orientation="landscape" r:id="rId1"/>
  <headerFooter>
    <oddHeader>&amp;COSSERVATORIO ASSEGNO UNICO UNIVERSALE</oddHeader>
    <oddFooter>&amp;CINPS - COORDINAMENTO GENERALE STATISTICO ATTUARIALE</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EF6A2F-AE20-4AAB-8C6D-0D186C27FBE9}">
  <sheetPr>
    <pageSetUpPr fitToPage="1"/>
  </sheetPr>
  <dimension ref="A1:U40"/>
  <sheetViews>
    <sheetView showGridLines="0" tabSelected="1" view="pageBreakPreview" zoomScale="62" zoomScaleNormal="51" zoomScaleSheetLayoutView="62" workbookViewId="0">
      <selection activeCell="B1" sqref="B1"/>
    </sheetView>
  </sheetViews>
  <sheetFormatPr defaultColWidth="13.26953125" defaultRowHeight="10" x14ac:dyDescent="0.35"/>
  <cols>
    <col min="1" max="1" width="28.1796875" style="1" customWidth="1"/>
    <col min="2" max="2" width="14.26953125" style="1" bestFit="1" customWidth="1"/>
    <col min="3" max="3" width="14.7265625" style="1" customWidth="1"/>
    <col min="4" max="4" width="14.453125" style="1" customWidth="1"/>
    <col min="5" max="5" width="14.54296875" style="1" customWidth="1"/>
    <col min="6" max="6" width="14.453125" style="1" customWidth="1"/>
    <col min="7" max="7" width="14.81640625" style="1" customWidth="1"/>
    <col min="8" max="8" width="15.54296875" style="1" customWidth="1"/>
    <col min="9" max="9" width="13.54296875" style="1" customWidth="1"/>
    <col min="10" max="10" width="15.54296875" style="1" customWidth="1"/>
    <col min="11" max="11" width="14.81640625" style="1" customWidth="1"/>
    <col min="12" max="12" width="15.1796875" style="1" customWidth="1"/>
    <col min="13" max="13" width="14.81640625" style="1" customWidth="1"/>
    <col min="14" max="14" width="15.453125" style="1" customWidth="1"/>
    <col min="15" max="15" width="14.453125" style="1" customWidth="1"/>
    <col min="16" max="16" width="15.453125" style="1" customWidth="1"/>
    <col min="17" max="17" width="14.453125" style="1" customWidth="1"/>
    <col min="18" max="18" width="16.453125" style="1" customWidth="1"/>
    <col min="19" max="19" width="16.54296875" style="1" customWidth="1"/>
    <col min="20" max="21" width="15.54296875" style="1" customWidth="1"/>
    <col min="22" max="16384" width="13.26953125" style="1"/>
  </cols>
  <sheetData>
    <row r="1" spans="1:21" ht="69.650000000000006" customHeight="1" thickBot="1" x14ac:dyDescent="0.4">
      <c r="A1" s="75" t="s">
        <v>138</v>
      </c>
      <c r="B1" s="33"/>
      <c r="C1" s="33"/>
      <c r="D1" s="33"/>
      <c r="E1" s="33"/>
      <c r="F1" s="33"/>
      <c r="G1" s="33"/>
      <c r="H1" s="33"/>
      <c r="I1" s="33"/>
      <c r="J1" s="33"/>
      <c r="K1" s="33"/>
      <c r="L1" s="33"/>
      <c r="M1" s="33"/>
      <c r="N1" s="49"/>
      <c r="O1" s="49"/>
      <c r="P1" s="49"/>
      <c r="Q1" s="49"/>
      <c r="R1" s="49"/>
      <c r="S1" s="49"/>
      <c r="T1" s="49"/>
      <c r="U1" s="49"/>
    </row>
    <row r="2" spans="1:21" ht="60" customHeight="1" thickTop="1" x14ac:dyDescent="0.35">
      <c r="A2" s="123"/>
      <c r="B2" s="398" t="s">
        <v>36</v>
      </c>
      <c r="C2" s="398"/>
      <c r="D2" s="398"/>
      <c r="E2" s="398"/>
      <c r="F2" s="398"/>
      <c r="G2" s="398"/>
      <c r="H2" s="398"/>
      <c r="I2" s="398"/>
      <c r="J2" s="398"/>
      <c r="K2" s="398"/>
      <c r="L2" s="398"/>
      <c r="M2" s="398"/>
      <c r="N2" s="398"/>
      <c r="O2" s="398"/>
      <c r="P2" s="398"/>
      <c r="Q2" s="398"/>
      <c r="R2" s="398"/>
      <c r="S2" s="398"/>
      <c r="T2" s="265"/>
      <c r="U2" s="265"/>
    </row>
    <row r="3" spans="1:21" ht="33" customHeight="1" x14ac:dyDescent="0.35">
      <c r="A3" s="399" t="s">
        <v>30</v>
      </c>
      <c r="B3" s="396" t="s">
        <v>3</v>
      </c>
      <c r="C3" s="397"/>
      <c r="D3" s="396" t="s">
        <v>22</v>
      </c>
      <c r="E3" s="397"/>
      <c r="F3" s="396" t="s">
        <v>23</v>
      </c>
      <c r="G3" s="397"/>
      <c r="H3" s="396" t="s">
        <v>70</v>
      </c>
      <c r="I3" s="397"/>
      <c r="J3" s="396" t="s">
        <v>86</v>
      </c>
      <c r="K3" s="397"/>
      <c r="L3" s="396" t="s">
        <v>88</v>
      </c>
      <c r="M3" s="397"/>
      <c r="N3" s="396" t="s">
        <v>116</v>
      </c>
      <c r="O3" s="397"/>
      <c r="P3" s="396" t="s">
        <v>119</v>
      </c>
      <c r="Q3" s="397"/>
      <c r="R3" s="396" t="s">
        <v>120</v>
      </c>
      <c r="S3" s="397"/>
      <c r="T3" s="396" t="s">
        <v>123</v>
      </c>
      <c r="U3" s="397"/>
    </row>
    <row r="4" spans="1:21" ht="90.65" customHeight="1" thickBot="1" x14ac:dyDescent="0.4">
      <c r="A4" s="400"/>
      <c r="B4" s="124" t="s">
        <v>93</v>
      </c>
      <c r="C4" s="124" t="s">
        <v>97</v>
      </c>
      <c r="D4" s="124" t="s">
        <v>93</v>
      </c>
      <c r="E4" s="124" t="s">
        <v>97</v>
      </c>
      <c r="F4" s="124" t="s">
        <v>93</v>
      </c>
      <c r="G4" s="124" t="s">
        <v>97</v>
      </c>
      <c r="H4" s="124" t="s">
        <v>93</v>
      </c>
      <c r="I4" s="124" t="s">
        <v>97</v>
      </c>
      <c r="J4" s="124" t="s">
        <v>93</v>
      </c>
      <c r="K4" s="124" t="s">
        <v>97</v>
      </c>
      <c r="L4" s="124" t="s">
        <v>93</v>
      </c>
      <c r="M4" s="124" t="s">
        <v>97</v>
      </c>
      <c r="N4" s="124" t="s">
        <v>93</v>
      </c>
      <c r="O4" s="124" t="s">
        <v>97</v>
      </c>
      <c r="P4" s="124" t="s">
        <v>93</v>
      </c>
      <c r="Q4" s="124" t="s">
        <v>97</v>
      </c>
      <c r="R4" s="124" t="s">
        <v>93</v>
      </c>
      <c r="S4" s="124" t="s">
        <v>97</v>
      </c>
      <c r="T4" s="124" t="s">
        <v>93</v>
      </c>
      <c r="U4" s="124" t="s">
        <v>97</v>
      </c>
    </row>
    <row r="5" spans="1:21" ht="27.65" customHeight="1" thickTop="1" x14ac:dyDescent="0.35">
      <c r="A5" s="60" t="s">
        <v>53</v>
      </c>
      <c r="B5" s="58">
        <v>180286</v>
      </c>
      <c r="C5" s="58">
        <v>261</v>
      </c>
      <c r="D5" s="58">
        <v>180595</v>
      </c>
      <c r="E5" s="58">
        <v>262</v>
      </c>
      <c r="F5" s="58">
        <v>188796</v>
      </c>
      <c r="G5" s="58">
        <v>262</v>
      </c>
      <c r="H5" s="58">
        <v>189386</v>
      </c>
      <c r="I5" s="58">
        <v>262</v>
      </c>
      <c r="J5" s="58">
        <v>186731</v>
      </c>
      <c r="K5" s="58">
        <v>262</v>
      </c>
      <c r="L5" s="58">
        <v>189458</v>
      </c>
      <c r="M5" s="58">
        <v>262</v>
      </c>
      <c r="N5" s="58">
        <v>190931</v>
      </c>
      <c r="O5" s="58">
        <v>262</v>
      </c>
      <c r="P5" s="58">
        <v>193126</v>
      </c>
      <c r="Q5" s="58">
        <v>262</v>
      </c>
      <c r="R5" s="58">
        <v>195467</v>
      </c>
      <c r="S5" s="58">
        <v>262</v>
      </c>
      <c r="T5" s="58">
        <v>197161</v>
      </c>
      <c r="U5" s="58">
        <v>261</v>
      </c>
    </row>
    <row r="6" spans="1:21" ht="27.65" customHeight="1" x14ac:dyDescent="0.35">
      <c r="A6" s="121" t="s">
        <v>55</v>
      </c>
      <c r="B6" s="115">
        <v>48651</v>
      </c>
      <c r="C6" s="115">
        <v>256</v>
      </c>
      <c r="D6" s="115">
        <v>48651</v>
      </c>
      <c r="E6" s="115">
        <v>256</v>
      </c>
      <c r="F6" s="115">
        <v>55038</v>
      </c>
      <c r="G6" s="115">
        <v>258</v>
      </c>
      <c r="H6" s="115">
        <v>54957</v>
      </c>
      <c r="I6" s="115">
        <v>258</v>
      </c>
      <c r="J6" s="115">
        <v>51632</v>
      </c>
      <c r="K6" s="115">
        <v>258</v>
      </c>
      <c r="L6" s="115">
        <v>52760</v>
      </c>
      <c r="M6" s="115">
        <v>258</v>
      </c>
      <c r="N6" s="115">
        <v>52806</v>
      </c>
      <c r="O6" s="115">
        <v>258</v>
      </c>
      <c r="P6" s="115">
        <v>53150</v>
      </c>
      <c r="Q6" s="115">
        <v>259</v>
      </c>
      <c r="R6" s="115">
        <v>54059</v>
      </c>
      <c r="S6" s="115">
        <v>258</v>
      </c>
      <c r="T6" s="115">
        <v>54869</v>
      </c>
      <c r="U6" s="115">
        <v>258</v>
      </c>
    </row>
    <row r="7" spans="1:21" ht="27.65" customHeight="1" x14ac:dyDescent="0.35">
      <c r="A7" s="121" t="s">
        <v>41</v>
      </c>
      <c r="B7" s="115">
        <v>79142</v>
      </c>
      <c r="C7" s="115">
        <v>264</v>
      </c>
      <c r="D7" s="115">
        <v>79328</v>
      </c>
      <c r="E7" s="115">
        <v>264</v>
      </c>
      <c r="F7" s="115">
        <v>80518</v>
      </c>
      <c r="G7" s="115">
        <v>265</v>
      </c>
      <c r="H7" s="115">
        <v>80922</v>
      </c>
      <c r="I7" s="115">
        <v>265</v>
      </c>
      <c r="J7" s="115">
        <v>81266</v>
      </c>
      <c r="K7" s="115">
        <v>265</v>
      </c>
      <c r="L7" s="115">
        <v>82251</v>
      </c>
      <c r="M7" s="115">
        <v>264</v>
      </c>
      <c r="N7" s="115">
        <v>83124</v>
      </c>
      <c r="O7" s="115">
        <v>264</v>
      </c>
      <c r="P7" s="115">
        <v>84274</v>
      </c>
      <c r="Q7" s="115">
        <v>264</v>
      </c>
      <c r="R7" s="115">
        <v>85110</v>
      </c>
      <c r="S7" s="115">
        <v>264</v>
      </c>
      <c r="T7" s="115">
        <v>85600</v>
      </c>
      <c r="U7" s="115">
        <v>264</v>
      </c>
    </row>
    <row r="8" spans="1:21" ht="27.65" customHeight="1" x14ac:dyDescent="0.35">
      <c r="A8" s="121" t="s">
        <v>42</v>
      </c>
      <c r="B8" s="115">
        <v>52493</v>
      </c>
      <c r="C8" s="115">
        <v>262</v>
      </c>
      <c r="D8" s="115">
        <v>52616</v>
      </c>
      <c r="E8" s="115">
        <v>262</v>
      </c>
      <c r="F8" s="115">
        <v>53240</v>
      </c>
      <c r="G8" s="115">
        <v>262</v>
      </c>
      <c r="H8" s="115">
        <v>53507</v>
      </c>
      <c r="I8" s="115">
        <v>262</v>
      </c>
      <c r="J8" s="115">
        <v>53833</v>
      </c>
      <c r="K8" s="115">
        <v>263</v>
      </c>
      <c r="L8" s="115">
        <v>54447</v>
      </c>
      <c r="M8" s="115">
        <v>262</v>
      </c>
      <c r="N8" s="115">
        <v>55001</v>
      </c>
      <c r="O8" s="115">
        <v>262</v>
      </c>
      <c r="P8" s="115">
        <v>55702</v>
      </c>
      <c r="Q8" s="115">
        <v>262</v>
      </c>
      <c r="R8" s="115">
        <v>56298</v>
      </c>
      <c r="S8" s="115">
        <v>261</v>
      </c>
      <c r="T8" s="115">
        <v>56692</v>
      </c>
      <c r="U8" s="115">
        <v>261</v>
      </c>
    </row>
    <row r="9" spans="1:21" ht="27.65" customHeight="1" x14ac:dyDescent="0.35">
      <c r="A9" s="60" t="s">
        <v>43</v>
      </c>
      <c r="B9" s="58">
        <v>33700</v>
      </c>
      <c r="C9" s="58">
        <v>248</v>
      </c>
      <c r="D9" s="58">
        <v>33693</v>
      </c>
      <c r="E9" s="58">
        <v>248</v>
      </c>
      <c r="F9" s="58">
        <v>34091</v>
      </c>
      <c r="G9" s="58">
        <v>248</v>
      </c>
      <c r="H9" s="58">
        <v>34247</v>
      </c>
      <c r="I9" s="58">
        <v>249</v>
      </c>
      <c r="J9" s="58">
        <v>34541</v>
      </c>
      <c r="K9" s="58">
        <v>248</v>
      </c>
      <c r="L9" s="58">
        <v>34920</v>
      </c>
      <c r="M9" s="58">
        <v>248</v>
      </c>
      <c r="N9" s="58">
        <v>35305</v>
      </c>
      <c r="O9" s="58">
        <v>248</v>
      </c>
      <c r="P9" s="58">
        <v>35637</v>
      </c>
      <c r="Q9" s="58">
        <v>248</v>
      </c>
      <c r="R9" s="58">
        <v>35907</v>
      </c>
      <c r="S9" s="58">
        <v>247</v>
      </c>
      <c r="T9" s="58">
        <v>36124</v>
      </c>
      <c r="U9" s="58">
        <v>247</v>
      </c>
    </row>
    <row r="10" spans="1:21" ht="27.65" customHeight="1" x14ac:dyDescent="0.35">
      <c r="A10" s="60" t="s">
        <v>44</v>
      </c>
      <c r="B10" s="58">
        <v>21146</v>
      </c>
      <c r="C10" s="58">
        <v>222</v>
      </c>
      <c r="D10" s="58">
        <v>21185</v>
      </c>
      <c r="E10" s="58">
        <v>222</v>
      </c>
      <c r="F10" s="58">
        <v>21388</v>
      </c>
      <c r="G10" s="58">
        <v>222</v>
      </c>
      <c r="H10" s="58">
        <v>21465</v>
      </c>
      <c r="I10" s="58">
        <v>222</v>
      </c>
      <c r="J10" s="58">
        <v>21639</v>
      </c>
      <c r="K10" s="58">
        <v>222</v>
      </c>
      <c r="L10" s="58">
        <v>21938</v>
      </c>
      <c r="M10" s="58">
        <v>222</v>
      </c>
      <c r="N10" s="58">
        <v>22192</v>
      </c>
      <c r="O10" s="58">
        <v>221</v>
      </c>
      <c r="P10" s="58">
        <v>22443</v>
      </c>
      <c r="Q10" s="58">
        <v>221</v>
      </c>
      <c r="R10" s="58">
        <v>22672</v>
      </c>
      <c r="S10" s="58">
        <v>221</v>
      </c>
      <c r="T10" s="58">
        <v>22848</v>
      </c>
      <c r="U10" s="58">
        <v>221</v>
      </c>
    </row>
    <row r="11" spans="1:21" ht="27.65" customHeight="1" x14ac:dyDescent="0.35">
      <c r="A11" s="60" t="s">
        <v>45</v>
      </c>
      <c r="B11" s="58">
        <v>13117</v>
      </c>
      <c r="C11" s="58">
        <v>185</v>
      </c>
      <c r="D11" s="58">
        <v>13091</v>
      </c>
      <c r="E11" s="58">
        <v>185</v>
      </c>
      <c r="F11" s="58">
        <v>13259</v>
      </c>
      <c r="G11" s="58">
        <v>185</v>
      </c>
      <c r="H11" s="58">
        <v>13332</v>
      </c>
      <c r="I11" s="58">
        <v>185</v>
      </c>
      <c r="J11" s="58">
        <v>13456</v>
      </c>
      <c r="K11" s="58">
        <v>185</v>
      </c>
      <c r="L11" s="58">
        <v>13610</v>
      </c>
      <c r="M11" s="58">
        <v>185</v>
      </c>
      <c r="N11" s="58">
        <v>13754</v>
      </c>
      <c r="O11" s="58">
        <v>184</v>
      </c>
      <c r="P11" s="58">
        <v>13934</v>
      </c>
      <c r="Q11" s="58">
        <v>184</v>
      </c>
      <c r="R11" s="58">
        <v>14086</v>
      </c>
      <c r="S11" s="58">
        <v>184</v>
      </c>
      <c r="T11" s="58">
        <v>14172</v>
      </c>
      <c r="U11" s="58">
        <v>184</v>
      </c>
    </row>
    <row r="12" spans="1:21" ht="27.65" customHeight="1" x14ac:dyDescent="0.35">
      <c r="A12" s="60" t="s">
        <v>46</v>
      </c>
      <c r="B12" s="58">
        <v>7980</v>
      </c>
      <c r="C12" s="58">
        <v>156</v>
      </c>
      <c r="D12" s="58">
        <v>7967</v>
      </c>
      <c r="E12" s="58">
        <v>156</v>
      </c>
      <c r="F12" s="58">
        <v>8021</v>
      </c>
      <c r="G12" s="58">
        <v>156</v>
      </c>
      <c r="H12" s="58">
        <v>8046</v>
      </c>
      <c r="I12" s="58">
        <v>156</v>
      </c>
      <c r="J12" s="58">
        <v>8141</v>
      </c>
      <c r="K12" s="58">
        <v>156</v>
      </c>
      <c r="L12" s="58">
        <v>8245</v>
      </c>
      <c r="M12" s="58">
        <v>156</v>
      </c>
      <c r="N12" s="58">
        <v>8325</v>
      </c>
      <c r="O12" s="58">
        <v>156</v>
      </c>
      <c r="P12" s="58">
        <v>8478</v>
      </c>
      <c r="Q12" s="58">
        <v>156</v>
      </c>
      <c r="R12" s="58">
        <v>8580</v>
      </c>
      <c r="S12" s="58">
        <v>156</v>
      </c>
      <c r="T12" s="58">
        <v>8649</v>
      </c>
      <c r="U12" s="58">
        <v>155</v>
      </c>
    </row>
    <row r="13" spans="1:21" ht="27.65" customHeight="1" x14ac:dyDescent="0.35">
      <c r="A13" s="60" t="s">
        <v>47</v>
      </c>
      <c r="B13" s="58">
        <v>5175</v>
      </c>
      <c r="C13" s="58">
        <v>126</v>
      </c>
      <c r="D13" s="58">
        <v>5160</v>
      </c>
      <c r="E13" s="58">
        <v>126</v>
      </c>
      <c r="F13" s="58">
        <v>5228</v>
      </c>
      <c r="G13" s="58">
        <v>126</v>
      </c>
      <c r="H13" s="58">
        <v>5254</v>
      </c>
      <c r="I13" s="58">
        <v>126</v>
      </c>
      <c r="J13" s="58">
        <v>5332</v>
      </c>
      <c r="K13" s="58">
        <v>126</v>
      </c>
      <c r="L13" s="58">
        <v>5402</v>
      </c>
      <c r="M13" s="58">
        <v>126</v>
      </c>
      <c r="N13" s="58">
        <v>5464</v>
      </c>
      <c r="O13" s="58">
        <v>126</v>
      </c>
      <c r="P13" s="58">
        <v>5587</v>
      </c>
      <c r="Q13" s="58">
        <v>126</v>
      </c>
      <c r="R13" s="58">
        <v>5649</v>
      </c>
      <c r="S13" s="58">
        <v>125</v>
      </c>
      <c r="T13" s="58">
        <v>5688</v>
      </c>
      <c r="U13" s="58">
        <v>125</v>
      </c>
    </row>
    <row r="14" spans="1:21" ht="27.65" customHeight="1" x14ac:dyDescent="0.35">
      <c r="A14" s="60" t="s">
        <v>48</v>
      </c>
      <c r="B14" s="58">
        <v>9333</v>
      </c>
      <c r="C14" s="58">
        <v>108</v>
      </c>
      <c r="D14" s="58">
        <v>9357</v>
      </c>
      <c r="E14" s="58">
        <v>109</v>
      </c>
      <c r="F14" s="58">
        <v>9635</v>
      </c>
      <c r="G14" s="58">
        <v>110</v>
      </c>
      <c r="H14" s="58">
        <v>9773</v>
      </c>
      <c r="I14" s="58">
        <v>110</v>
      </c>
      <c r="J14" s="58">
        <v>10014</v>
      </c>
      <c r="K14" s="58">
        <v>110</v>
      </c>
      <c r="L14" s="58">
        <v>10237</v>
      </c>
      <c r="M14" s="58">
        <v>110</v>
      </c>
      <c r="N14" s="58">
        <v>10364</v>
      </c>
      <c r="O14" s="58">
        <v>110</v>
      </c>
      <c r="P14" s="58">
        <v>10682</v>
      </c>
      <c r="Q14" s="58">
        <v>109</v>
      </c>
      <c r="R14" s="58">
        <v>10959</v>
      </c>
      <c r="S14" s="58">
        <v>109</v>
      </c>
      <c r="T14" s="58">
        <v>11100</v>
      </c>
      <c r="U14" s="58">
        <v>109</v>
      </c>
    </row>
    <row r="15" spans="1:21" ht="27.65" customHeight="1" x14ac:dyDescent="0.35">
      <c r="A15" s="122" t="s">
        <v>32</v>
      </c>
      <c r="B15" s="58">
        <v>47603</v>
      </c>
      <c r="C15" s="58">
        <v>113</v>
      </c>
      <c r="D15" s="58">
        <v>48067</v>
      </c>
      <c r="E15" s="58">
        <v>115</v>
      </c>
      <c r="F15" s="58">
        <v>45949</v>
      </c>
      <c r="G15" s="58">
        <v>109</v>
      </c>
      <c r="H15" s="58">
        <v>45474</v>
      </c>
      <c r="I15" s="58">
        <v>108</v>
      </c>
      <c r="J15" s="58">
        <v>43897</v>
      </c>
      <c r="K15" s="58">
        <v>108</v>
      </c>
      <c r="L15" s="58">
        <v>44166</v>
      </c>
      <c r="M15" s="58">
        <v>107</v>
      </c>
      <c r="N15" s="58">
        <v>43914</v>
      </c>
      <c r="O15" s="58">
        <v>110</v>
      </c>
      <c r="P15" s="58">
        <v>43843</v>
      </c>
      <c r="Q15" s="58">
        <v>110</v>
      </c>
      <c r="R15" s="58">
        <v>44001</v>
      </c>
      <c r="S15" s="58">
        <v>109</v>
      </c>
      <c r="T15" s="58">
        <v>44007</v>
      </c>
      <c r="U15" s="58">
        <v>108</v>
      </c>
    </row>
    <row r="16" spans="1:21" s="57" customFormat="1" ht="27.65" customHeight="1" thickBot="1" x14ac:dyDescent="0.4">
      <c r="A16" s="113" t="s">
        <v>54</v>
      </c>
      <c r="B16" s="113">
        <v>318340</v>
      </c>
      <c r="C16" s="113">
        <v>223</v>
      </c>
      <c r="D16" s="113">
        <v>319115</v>
      </c>
      <c r="E16" s="113">
        <v>223</v>
      </c>
      <c r="F16" s="113">
        <v>326367</v>
      </c>
      <c r="G16" s="113">
        <v>224</v>
      </c>
      <c r="H16" s="113">
        <v>326977</v>
      </c>
      <c r="I16" s="113">
        <v>224</v>
      </c>
      <c r="J16" s="113">
        <v>323751</v>
      </c>
      <c r="K16" s="113">
        <v>224</v>
      </c>
      <c r="L16" s="113">
        <v>327976</v>
      </c>
      <c r="M16" s="113">
        <v>224</v>
      </c>
      <c r="N16" s="113">
        <v>330249</v>
      </c>
      <c r="O16" s="113">
        <v>225</v>
      </c>
      <c r="P16" s="113">
        <v>333730</v>
      </c>
      <c r="Q16" s="113">
        <v>225</v>
      </c>
      <c r="R16" s="113">
        <v>337321</v>
      </c>
      <c r="S16" s="113">
        <v>224</v>
      </c>
      <c r="T16" s="113">
        <v>339749</v>
      </c>
      <c r="U16" s="113">
        <v>224</v>
      </c>
    </row>
    <row r="17" spans="1:13" ht="21.75" customHeight="1" thickTop="1" x14ac:dyDescent="0.35">
      <c r="A17" s="2"/>
      <c r="B17" s="2"/>
      <c r="C17" s="2"/>
      <c r="D17" s="2"/>
      <c r="E17" s="50"/>
      <c r="F17" s="2"/>
      <c r="G17" s="2"/>
      <c r="H17" s="8"/>
      <c r="I17" s="8"/>
      <c r="J17" s="8"/>
      <c r="K17" s="8"/>
      <c r="L17" s="8"/>
      <c r="M17" s="8"/>
    </row>
    <row r="18" spans="1:13" ht="21.75" customHeight="1" x14ac:dyDescent="0.35">
      <c r="A18" s="72" t="str">
        <f>+INDICE!B10</f>
        <v xml:space="preserve"> Lettura dati 25 settembre 2023</v>
      </c>
      <c r="B18" s="2"/>
      <c r="C18" s="2"/>
      <c r="D18" s="2"/>
      <c r="E18" s="2"/>
      <c r="F18" s="2"/>
      <c r="G18" s="2"/>
      <c r="H18" s="8"/>
      <c r="I18" s="8"/>
      <c r="J18" s="8"/>
      <c r="K18" s="8"/>
      <c r="L18" s="8"/>
      <c r="M18" s="8"/>
    </row>
    <row r="19" spans="1:13" ht="13.5" x14ac:dyDescent="0.35">
      <c r="A19" s="2"/>
      <c r="B19" s="2"/>
      <c r="C19" s="2"/>
      <c r="D19" s="2"/>
      <c r="E19" s="2"/>
      <c r="F19" s="2"/>
      <c r="G19" s="2"/>
    </row>
    <row r="20" spans="1:13" ht="13.5" x14ac:dyDescent="0.35">
      <c r="A20" s="2"/>
      <c r="B20" s="2"/>
      <c r="C20" s="2"/>
      <c r="D20" s="2"/>
      <c r="E20" s="2"/>
      <c r="F20" s="2"/>
      <c r="G20" s="2"/>
    </row>
    <row r="21" spans="1:13" ht="13.5" x14ac:dyDescent="0.35">
      <c r="A21" s="2"/>
      <c r="B21" s="2"/>
      <c r="C21" s="2"/>
      <c r="D21" s="2"/>
      <c r="E21" s="2"/>
      <c r="F21" s="2"/>
      <c r="G21" s="2"/>
    </row>
    <row r="22" spans="1:13" ht="13.5" x14ac:dyDescent="0.35">
      <c r="A22" s="2"/>
      <c r="B22" s="2"/>
      <c r="C22" s="2"/>
      <c r="D22" s="2"/>
      <c r="E22" s="2"/>
      <c r="F22" s="2"/>
      <c r="G22" s="2"/>
    </row>
    <row r="23" spans="1:13" ht="13.5" x14ac:dyDescent="0.35">
      <c r="A23" s="2"/>
      <c r="B23" s="2"/>
      <c r="C23" s="2"/>
      <c r="D23" s="2"/>
      <c r="E23" s="2"/>
      <c r="F23" s="2"/>
      <c r="G23" s="2"/>
    </row>
    <row r="24" spans="1:13" ht="13.5" x14ac:dyDescent="0.35">
      <c r="A24" s="2"/>
      <c r="B24" s="2"/>
      <c r="C24" s="2"/>
      <c r="D24" s="2"/>
      <c r="E24" s="2"/>
      <c r="F24" s="2"/>
      <c r="G24" s="2"/>
    </row>
    <row r="25" spans="1:13" ht="13.5" x14ac:dyDescent="0.35">
      <c r="A25" s="2"/>
      <c r="B25" s="2"/>
      <c r="C25" s="2"/>
      <c r="D25" s="2"/>
      <c r="E25" s="2"/>
      <c r="F25" s="2"/>
      <c r="G25" s="2"/>
    </row>
    <row r="26" spans="1:13" x14ac:dyDescent="0.35">
      <c r="B26" s="4"/>
    </row>
    <row r="27" spans="1:13" x14ac:dyDescent="0.35">
      <c r="B27" s="4"/>
    </row>
    <row r="28" spans="1:13" x14ac:dyDescent="0.35">
      <c r="B28" s="4"/>
    </row>
    <row r="29" spans="1:13" x14ac:dyDescent="0.35">
      <c r="B29" s="4"/>
    </row>
    <row r="30" spans="1:13" x14ac:dyDescent="0.35">
      <c r="B30" s="4"/>
    </row>
    <row r="31" spans="1:13" x14ac:dyDescent="0.35">
      <c r="B31" s="4"/>
    </row>
    <row r="32" spans="1:13" x14ac:dyDescent="0.35">
      <c r="B32" s="4"/>
    </row>
    <row r="33" spans="2:2" x14ac:dyDescent="0.35">
      <c r="B33" s="4"/>
    </row>
    <row r="34" spans="2:2" x14ac:dyDescent="0.35">
      <c r="B34" s="4"/>
    </row>
    <row r="35" spans="2:2" x14ac:dyDescent="0.35">
      <c r="B35" s="4"/>
    </row>
    <row r="36" spans="2:2" x14ac:dyDescent="0.35">
      <c r="B36" s="4"/>
    </row>
    <row r="37" spans="2:2" x14ac:dyDescent="0.35">
      <c r="B37" s="4"/>
    </row>
    <row r="38" spans="2:2" x14ac:dyDescent="0.35">
      <c r="B38" s="4"/>
    </row>
    <row r="39" spans="2:2" x14ac:dyDescent="0.35">
      <c r="B39" s="4"/>
    </row>
    <row r="40" spans="2:2" x14ac:dyDescent="0.35">
      <c r="B40" s="4"/>
    </row>
  </sheetData>
  <mergeCells count="12">
    <mergeCell ref="T3:U3"/>
    <mergeCell ref="R3:S3"/>
    <mergeCell ref="B2:S2"/>
    <mergeCell ref="P3:Q3"/>
    <mergeCell ref="A3:A4"/>
    <mergeCell ref="B3:C3"/>
    <mergeCell ref="D3:E3"/>
    <mergeCell ref="F3:G3"/>
    <mergeCell ref="N3:O3"/>
    <mergeCell ref="L3:M3"/>
    <mergeCell ref="J3:K3"/>
    <mergeCell ref="H3:I3"/>
  </mergeCells>
  <pageMargins left="0.31496062992125984" right="0.31496062992125984" top="0.94488188976377963" bottom="0.74803149606299213" header="0.31496062992125984" footer="0.31496062992125984"/>
  <pageSetup paperSize="9" scale="42" orientation="landscape" r:id="rId1"/>
  <headerFooter>
    <oddHeader>&amp;COSSERVATORIO ASSEGNO UNICO UNIVERSALE</oddHeader>
    <oddFooter>&amp;CINPS - COORDINAMENTO GENERALE STATISTICO ATTUARIALE</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629144-1533-4927-BB37-A825668966B6}">
  <sheetPr>
    <pageSetUpPr fitToPage="1"/>
  </sheetPr>
  <dimension ref="A1:Q40"/>
  <sheetViews>
    <sheetView showGridLines="0" tabSelected="1" view="pageBreakPreview" zoomScale="62" zoomScaleNormal="51" zoomScaleSheetLayoutView="62" workbookViewId="0">
      <selection activeCell="B1" sqref="B1"/>
    </sheetView>
  </sheetViews>
  <sheetFormatPr defaultColWidth="13.26953125" defaultRowHeight="10" x14ac:dyDescent="0.35"/>
  <cols>
    <col min="1" max="1" width="40.54296875" style="1" customWidth="1"/>
    <col min="2" max="2" width="18.453125" style="1" customWidth="1"/>
    <col min="3" max="3" width="16.54296875" style="1" customWidth="1"/>
    <col min="4" max="4" width="18.453125" style="1" customWidth="1"/>
    <col min="5" max="5" width="16.54296875" style="1" customWidth="1"/>
    <col min="6" max="6" width="19" style="1" customWidth="1"/>
    <col min="7" max="7" width="16.54296875" style="1" customWidth="1"/>
    <col min="8" max="8" width="19.26953125" style="1" customWidth="1"/>
    <col min="9" max="9" width="16.54296875" style="1" customWidth="1"/>
    <col min="10" max="10" width="19" style="1" customWidth="1"/>
    <col min="11" max="11" width="16.54296875" style="1" customWidth="1"/>
    <col min="12" max="12" width="17.54296875" style="1" customWidth="1"/>
    <col min="13" max="13" width="16.54296875" style="1" customWidth="1"/>
    <col min="14" max="14" width="15.7265625" style="1" customWidth="1"/>
    <col min="15" max="15" width="16.81640625" style="1" customWidth="1"/>
    <col min="16" max="16384" width="13.26953125" style="1"/>
  </cols>
  <sheetData>
    <row r="1" spans="1:17" ht="69.650000000000006" customHeight="1" thickBot="1" x14ac:dyDescent="0.4">
      <c r="A1" s="75" t="s">
        <v>139</v>
      </c>
      <c r="B1" s="75"/>
      <c r="C1" s="75"/>
      <c r="D1" s="75"/>
      <c r="E1" s="75"/>
      <c r="F1" s="75"/>
      <c r="G1" s="75"/>
      <c r="H1" s="75"/>
      <c r="I1" s="75"/>
      <c r="J1" s="75"/>
      <c r="K1" s="75"/>
      <c r="L1" s="75"/>
      <c r="M1" s="75"/>
      <c r="N1" s="49"/>
      <c r="O1" s="49"/>
      <c r="P1" s="49"/>
      <c r="Q1" s="49"/>
    </row>
    <row r="2" spans="1:17" ht="60" customHeight="1" thickTop="1" x14ac:dyDescent="0.35">
      <c r="A2" s="123"/>
      <c r="B2" s="402" t="s">
        <v>36</v>
      </c>
      <c r="C2" s="402"/>
      <c r="D2" s="402"/>
      <c r="E2" s="402"/>
      <c r="F2" s="402"/>
      <c r="G2" s="402"/>
      <c r="H2" s="402"/>
      <c r="I2" s="402"/>
      <c r="J2" s="402"/>
      <c r="K2" s="402"/>
      <c r="L2" s="402"/>
      <c r="M2" s="402"/>
      <c r="N2" s="402"/>
      <c r="O2" s="402"/>
      <c r="P2" s="402"/>
      <c r="Q2" s="402"/>
    </row>
    <row r="3" spans="1:17" ht="33" customHeight="1" x14ac:dyDescent="0.35">
      <c r="A3" s="399" t="s">
        <v>30</v>
      </c>
      <c r="B3" s="396" t="s">
        <v>131</v>
      </c>
      <c r="C3" s="397"/>
      <c r="D3" s="396" t="s">
        <v>195</v>
      </c>
      <c r="E3" s="397"/>
      <c r="F3" s="396" t="s">
        <v>204</v>
      </c>
      <c r="G3" s="397"/>
      <c r="H3" s="396" t="s">
        <v>210</v>
      </c>
      <c r="I3" s="397"/>
      <c r="J3" s="396" t="s">
        <v>214</v>
      </c>
      <c r="K3" s="397"/>
      <c r="L3" s="396" t="s">
        <v>217</v>
      </c>
      <c r="M3" s="397"/>
      <c r="N3" s="396" t="s">
        <v>221</v>
      </c>
      <c r="O3" s="397"/>
      <c r="P3" s="396" t="s">
        <v>226</v>
      </c>
      <c r="Q3" s="397"/>
    </row>
    <row r="4" spans="1:17" ht="90.65" customHeight="1" thickBot="1" x14ac:dyDescent="0.4">
      <c r="A4" s="400"/>
      <c r="B4" s="124" t="s">
        <v>93</v>
      </c>
      <c r="C4" s="124" t="s">
        <v>97</v>
      </c>
      <c r="D4" s="124" t="s">
        <v>93</v>
      </c>
      <c r="E4" s="124" t="s">
        <v>97</v>
      </c>
      <c r="F4" s="124" t="s">
        <v>93</v>
      </c>
      <c r="G4" s="124" t="s">
        <v>97</v>
      </c>
      <c r="H4" s="124" t="s">
        <v>93</v>
      </c>
      <c r="I4" s="124" t="s">
        <v>97</v>
      </c>
      <c r="J4" s="124" t="s">
        <v>93</v>
      </c>
      <c r="K4" s="124" t="s">
        <v>97</v>
      </c>
      <c r="L4" s="124" t="s">
        <v>93</v>
      </c>
      <c r="M4" s="124" t="s">
        <v>97</v>
      </c>
      <c r="N4" s="124" t="s">
        <v>93</v>
      </c>
      <c r="O4" s="124" t="s">
        <v>97</v>
      </c>
      <c r="P4" s="124" t="s">
        <v>93</v>
      </c>
      <c r="Q4" s="124" t="s">
        <v>97</v>
      </c>
    </row>
    <row r="5" spans="1:17" ht="27.65" customHeight="1" thickTop="1" x14ac:dyDescent="0.35">
      <c r="A5" s="58" t="s">
        <v>147</v>
      </c>
      <c r="B5" s="58">
        <v>199199</v>
      </c>
      <c r="C5" s="58">
        <v>280</v>
      </c>
      <c r="D5" s="58">
        <v>198518</v>
      </c>
      <c r="E5" s="58">
        <v>280</v>
      </c>
      <c r="F5" s="58">
        <v>190502</v>
      </c>
      <c r="G5" s="58">
        <v>278</v>
      </c>
      <c r="H5" s="58">
        <v>210807</v>
      </c>
      <c r="I5" s="58">
        <v>281</v>
      </c>
      <c r="J5" s="58">
        <v>213045</v>
      </c>
      <c r="K5" s="58">
        <v>281</v>
      </c>
      <c r="L5" s="58">
        <v>214571</v>
      </c>
      <c r="M5" s="58">
        <v>281</v>
      </c>
      <c r="N5" s="58">
        <v>214376</v>
      </c>
      <c r="O5" s="58">
        <v>281</v>
      </c>
      <c r="P5" s="58">
        <v>214878</v>
      </c>
      <c r="Q5" s="58">
        <v>282</v>
      </c>
    </row>
    <row r="6" spans="1:17" ht="27.65" customHeight="1" x14ac:dyDescent="0.35">
      <c r="A6" s="114" t="s">
        <v>148</v>
      </c>
      <c r="B6" s="115">
        <v>59401</v>
      </c>
      <c r="C6" s="115">
        <v>277</v>
      </c>
      <c r="D6" s="115">
        <v>53535</v>
      </c>
      <c r="E6" s="115">
        <v>275</v>
      </c>
      <c r="F6" s="115">
        <v>49848</v>
      </c>
      <c r="G6" s="115">
        <v>271</v>
      </c>
      <c r="H6" s="115">
        <v>55988</v>
      </c>
      <c r="I6" s="115">
        <v>275</v>
      </c>
      <c r="J6" s="115">
        <v>56572</v>
      </c>
      <c r="K6" s="115">
        <v>275</v>
      </c>
      <c r="L6" s="115">
        <v>56947</v>
      </c>
      <c r="M6" s="115">
        <v>275</v>
      </c>
      <c r="N6" s="115">
        <v>56482</v>
      </c>
      <c r="O6" s="115">
        <v>275</v>
      </c>
      <c r="P6" s="115">
        <v>55918</v>
      </c>
      <c r="Q6" s="115">
        <v>278</v>
      </c>
    </row>
    <row r="7" spans="1:17" ht="27.65" customHeight="1" x14ac:dyDescent="0.35">
      <c r="A7" s="114" t="s">
        <v>149</v>
      </c>
      <c r="B7" s="115">
        <v>85103</v>
      </c>
      <c r="C7" s="115">
        <v>282</v>
      </c>
      <c r="D7" s="115">
        <v>88111</v>
      </c>
      <c r="E7" s="115">
        <v>283</v>
      </c>
      <c r="F7" s="115">
        <v>85214</v>
      </c>
      <c r="G7" s="115">
        <v>282</v>
      </c>
      <c r="H7" s="115">
        <v>94276</v>
      </c>
      <c r="I7" s="115">
        <v>284</v>
      </c>
      <c r="J7" s="115">
        <v>95284</v>
      </c>
      <c r="K7" s="115">
        <v>284</v>
      </c>
      <c r="L7" s="115">
        <v>96051</v>
      </c>
      <c r="M7" s="115">
        <v>284</v>
      </c>
      <c r="N7" s="115">
        <v>96214</v>
      </c>
      <c r="O7" s="115">
        <v>284</v>
      </c>
      <c r="P7" s="115">
        <v>96773</v>
      </c>
      <c r="Q7" s="115">
        <v>284</v>
      </c>
    </row>
    <row r="8" spans="1:17" ht="27.65" customHeight="1" x14ac:dyDescent="0.35">
      <c r="A8" s="114" t="s">
        <v>150</v>
      </c>
      <c r="B8" s="115">
        <v>54695</v>
      </c>
      <c r="C8" s="115">
        <v>280</v>
      </c>
      <c r="D8" s="115">
        <v>56872</v>
      </c>
      <c r="E8" s="115">
        <v>280</v>
      </c>
      <c r="F8" s="115">
        <v>55440</v>
      </c>
      <c r="G8" s="115">
        <v>279</v>
      </c>
      <c r="H8" s="115">
        <v>60543</v>
      </c>
      <c r="I8" s="115">
        <v>281</v>
      </c>
      <c r="J8" s="115">
        <v>61189</v>
      </c>
      <c r="K8" s="115">
        <v>281</v>
      </c>
      <c r="L8" s="115">
        <v>61573</v>
      </c>
      <c r="M8" s="115">
        <v>281</v>
      </c>
      <c r="N8" s="115">
        <v>61680</v>
      </c>
      <c r="O8" s="115">
        <v>281</v>
      </c>
      <c r="P8" s="115">
        <v>62187</v>
      </c>
      <c r="Q8" s="115">
        <v>282</v>
      </c>
    </row>
    <row r="9" spans="1:17" ht="27.65" customHeight="1" x14ac:dyDescent="0.35">
      <c r="A9" s="58" t="s">
        <v>151</v>
      </c>
      <c r="B9" s="58">
        <v>33595</v>
      </c>
      <c r="C9" s="58">
        <v>264</v>
      </c>
      <c r="D9" s="58">
        <v>35201</v>
      </c>
      <c r="E9" s="58">
        <v>265</v>
      </c>
      <c r="F9" s="58">
        <v>34456</v>
      </c>
      <c r="G9" s="58">
        <v>265</v>
      </c>
      <c r="H9" s="58">
        <v>37353</v>
      </c>
      <c r="I9" s="58">
        <v>267</v>
      </c>
      <c r="J9" s="58">
        <v>37734</v>
      </c>
      <c r="K9" s="58">
        <v>267</v>
      </c>
      <c r="L9" s="58">
        <v>38024</v>
      </c>
      <c r="M9" s="58">
        <v>267</v>
      </c>
      <c r="N9" s="58">
        <v>38060</v>
      </c>
      <c r="O9" s="58">
        <v>267</v>
      </c>
      <c r="P9" s="58">
        <v>38315</v>
      </c>
      <c r="Q9" s="58">
        <v>267</v>
      </c>
    </row>
    <row r="10" spans="1:17" ht="27.65" customHeight="1" x14ac:dyDescent="0.35">
      <c r="A10" s="58" t="s">
        <v>152</v>
      </c>
      <c r="B10" s="58">
        <v>20500</v>
      </c>
      <c r="C10" s="58">
        <v>232</v>
      </c>
      <c r="D10" s="58">
        <v>21611</v>
      </c>
      <c r="E10" s="58">
        <v>233</v>
      </c>
      <c r="F10" s="58">
        <v>21231</v>
      </c>
      <c r="G10" s="58">
        <v>233</v>
      </c>
      <c r="H10" s="58">
        <v>22879</v>
      </c>
      <c r="I10" s="58">
        <v>235</v>
      </c>
      <c r="J10" s="58">
        <v>23061</v>
      </c>
      <c r="K10" s="58">
        <v>235</v>
      </c>
      <c r="L10" s="58">
        <v>23261</v>
      </c>
      <c r="M10" s="58">
        <v>235</v>
      </c>
      <c r="N10" s="58">
        <v>23257</v>
      </c>
      <c r="O10" s="58">
        <v>235</v>
      </c>
      <c r="P10" s="58">
        <v>23438</v>
      </c>
      <c r="Q10" s="58">
        <v>235</v>
      </c>
    </row>
    <row r="11" spans="1:17" ht="27.65" customHeight="1" x14ac:dyDescent="0.35">
      <c r="A11" s="167" t="s">
        <v>153</v>
      </c>
      <c r="B11" s="58">
        <v>12154</v>
      </c>
      <c r="C11" s="58">
        <v>198</v>
      </c>
      <c r="D11" s="58">
        <v>12754</v>
      </c>
      <c r="E11" s="58">
        <v>198</v>
      </c>
      <c r="F11" s="58">
        <v>12473</v>
      </c>
      <c r="G11" s="58">
        <v>198</v>
      </c>
      <c r="H11" s="58">
        <v>13581</v>
      </c>
      <c r="I11" s="58">
        <v>200</v>
      </c>
      <c r="J11" s="58">
        <v>13713</v>
      </c>
      <c r="K11" s="58">
        <v>200</v>
      </c>
      <c r="L11" s="58">
        <v>13818</v>
      </c>
      <c r="M11" s="58">
        <v>201</v>
      </c>
      <c r="N11" s="58">
        <v>13802</v>
      </c>
      <c r="O11" s="58">
        <v>200</v>
      </c>
      <c r="P11" s="58">
        <v>13906</v>
      </c>
      <c r="Q11" s="58">
        <v>201</v>
      </c>
    </row>
    <row r="12" spans="1:17" ht="27.65" customHeight="1" x14ac:dyDescent="0.35">
      <c r="A12" s="58" t="s">
        <v>154</v>
      </c>
      <c r="B12" s="58">
        <v>7319</v>
      </c>
      <c r="C12" s="58">
        <v>166</v>
      </c>
      <c r="D12" s="58">
        <v>7809</v>
      </c>
      <c r="E12" s="58">
        <v>167</v>
      </c>
      <c r="F12" s="58">
        <v>6735</v>
      </c>
      <c r="G12" s="58">
        <v>174</v>
      </c>
      <c r="H12" s="58">
        <v>7923</v>
      </c>
      <c r="I12" s="58">
        <v>171</v>
      </c>
      <c r="J12" s="58">
        <v>8105</v>
      </c>
      <c r="K12" s="58">
        <v>170</v>
      </c>
      <c r="L12" s="58">
        <v>8211</v>
      </c>
      <c r="M12" s="58">
        <v>170</v>
      </c>
      <c r="N12" s="58">
        <v>8230</v>
      </c>
      <c r="O12" s="58">
        <v>169</v>
      </c>
      <c r="P12" s="58">
        <v>8340</v>
      </c>
      <c r="Q12" s="58">
        <v>169</v>
      </c>
    </row>
    <row r="13" spans="1:17" ht="27.65" customHeight="1" x14ac:dyDescent="0.35">
      <c r="A13" s="58" t="s">
        <v>155</v>
      </c>
      <c r="B13" s="58">
        <v>4552</v>
      </c>
      <c r="C13" s="58">
        <v>135</v>
      </c>
      <c r="D13" s="58">
        <v>4834</v>
      </c>
      <c r="E13" s="58">
        <v>135</v>
      </c>
      <c r="F13" s="58">
        <v>3913</v>
      </c>
      <c r="G13" s="58">
        <v>142</v>
      </c>
      <c r="H13" s="58">
        <v>4668</v>
      </c>
      <c r="I13" s="58">
        <v>140</v>
      </c>
      <c r="J13" s="58">
        <v>4787</v>
      </c>
      <c r="K13" s="58">
        <v>139</v>
      </c>
      <c r="L13" s="58">
        <v>4864</v>
      </c>
      <c r="M13" s="58">
        <v>139</v>
      </c>
      <c r="N13" s="58">
        <v>4868</v>
      </c>
      <c r="O13" s="58">
        <v>139</v>
      </c>
      <c r="P13" s="58">
        <v>4955</v>
      </c>
      <c r="Q13" s="58">
        <v>138</v>
      </c>
    </row>
    <row r="14" spans="1:17" ht="27.65" customHeight="1" x14ac:dyDescent="0.35">
      <c r="A14" s="58" t="s">
        <v>156</v>
      </c>
      <c r="B14" s="58">
        <v>8155</v>
      </c>
      <c r="C14" s="58">
        <v>115</v>
      </c>
      <c r="D14" s="58">
        <v>8793</v>
      </c>
      <c r="E14" s="58">
        <v>115</v>
      </c>
      <c r="F14" s="58">
        <v>5295</v>
      </c>
      <c r="G14" s="58">
        <v>118</v>
      </c>
      <c r="H14" s="58">
        <v>7390</v>
      </c>
      <c r="I14" s="58">
        <v>119</v>
      </c>
      <c r="J14" s="58">
        <v>7762</v>
      </c>
      <c r="K14" s="58">
        <v>119</v>
      </c>
      <c r="L14" s="58">
        <v>8052</v>
      </c>
      <c r="M14" s="58">
        <v>119</v>
      </c>
      <c r="N14" s="58">
        <v>8126</v>
      </c>
      <c r="O14" s="58">
        <v>119</v>
      </c>
      <c r="P14" s="58">
        <v>8509</v>
      </c>
      <c r="Q14" s="58">
        <v>119</v>
      </c>
    </row>
    <row r="15" spans="1:17" ht="27.65" customHeight="1" x14ac:dyDescent="0.35">
      <c r="A15" s="116" t="s">
        <v>32</v>
      </c>
      <c r="B15" s="58">
        <v>43659</v>
      </c>
      <c r="C15" s="58">
        <v>118</v>
      </c>
      <c r="D15" s="58">
        <v>42999</v>
      </c>
      <c r="E15" s="58">
        <v>118</v>
      </c>
      <c r="F15" s="58">
        <v>83415</v>
      </c>
      <c r="G15" s="58">
        <v>152</v>
      </c>
      <c r="H15" s="58">
        <v>58740</v>
      </c>
      <c r="I15" s="58">
        <v>129</v>
      </c>
      <c r="J15" s="58">
        <v>54636</v>
      </c>
      <c r="K15" s="58">
        <v>123</v>
      </c>
      <c r="L15" s="58">
        <v>52114</v>
      </c>
      <c r="M15" s="58">
        <v>119</v>
      </c>
      <c r="N15" s="58">
        <v>50930</v>
      </c>
      <c r="O15" s="58">
        <v>117</v>
      </c>
      <c r="P15" s="58">
        <v>48222</v>
      </c>
      <c r="Q15" s="58">
        <v>115</v>
      </c>
    </row>
    <row r="16" spans="1:17" s="57" customFormat="1" ht="27.65" customHeight="1" thickBot="1" x14ac:dyDescent="0.4">
      <c r="A16" s="113" t="s">
        <v>54</v>
      </c>
      <c r="B16" s="113">
        <v>329133</v>
      </c>
      <c r="C16" s="113">
        <v>242</v>
      </c>
      <c r="D16" s="113">
        <v>332519</v>
      </c>
      <c r="E16" s="113">
        <v>242</v>
      </c>
      <c r="F16" s="113">
        <v>358020</v>
      </c>
      <c r="G16" s="113">
        <v>236</v>
      </c>
      <c r="H16" s="113">
        <v>363341</v>
      </c>
      <c r="I16" s="113">
        <v>241</v>
      </c>
      <c r="J16" s="113">
        <v>362843</v>
      </c>
      <c r="K16" s="113">
        <v>242</v>
      </c>
      <c r="L16" s="113">
        <v>362915</v>
      </c>
      <c r="M16" s="113">
        <v>242</v>
      </c>
      <c r="N16" s="113">
        <v>361649</v>
      </c>
      <c r="O16" s="113">
        <v>242</v>
      </c>
      <c r="P16" s="113">
        <v>360563</v>
      </c>
      <c r="Q16" s="113">
        <v>243</v>
      </c>
    </row>
    <row r="17" spans="1:3" ht="21.75" customHeight="1" thickTop="1" x14ac:dyDescent="0.35">
      <c r="A17" s="2"/>
      <c r="B17" s="2"/>
      <c r="C17" s="2"/>
    </row>
    <row r="18" spans="1:3" ht="21.75" customHeight="1" x14ac:dyDescent="0.35">
      <c r="A18" s="72" t="str">
        <f>+INDICE!B10</f>
        <v xml:space="preserve"> Lettura dati 25 settembre 2023</v>
      </c>
      <c r="B18" s="2"/>
      <c r="C18" s="2"/>
    </row>
    <row r="19" spans="1:3" ht="13.5" x14ac:dyDescent="0.35">
      <c r="A19" s="2"/>
      <c r="B19" s="2"/>
      <c r="C19" s="2"/>
    </row>
    <row r="20" spans="1:3" ht="13.5" x14ac:dyDescent="0.35">
      <c r="A20" s="2"/>
      <c r="B20" s="2"/>
      <c r="C20" s="2"/>
    </row>
    <row r="21" spans="1:3" ht="13.5" x14ac:dyDescent="0.35">
      <c r="A21" s="2"/>
      <c r="B21" s="2"/>
      <c r="C21" s="2"/>
    </row>
    <row r="22" spans="1:3" ht="13.5" x14ac:dyDescent="0.35">
      <c r="A22" s="2"/>
      <c r="B22" s="2"/>
      <c r="C22" s="2"/>
    </row>
    <row r="23" spans="1:3" ht="13.5" x14ac:dyDescent="0.35">
      <c r="A23" s="2"/>
      <c r="B23" s="2"/>
      <c r="C23" s="2"/>
    </row>
    <row r="24" spans="1:3" ht="13.5" x14ac:dyDescent="0.35">
      <c r="A24" s="2"/>
      <c r="B24" s="2"/>
      <c r="C24" s="2"/>
    </row>
    <row r="25" spans="1:3" ht="13.5" x14ac:dyDescent="0.35">
      <c r="A25" s="2"/>
      <c r="B25" s="2"/>
      <c r="C25" s="2"/>
    </row>
    <row r="26" spans="1:3" x14ac:dyDescent="0.35">
      <c r="B26" s="4"/>
    </row>
    <row r="27" spans="1:3" x14ac:dyDescent="0.35">
      <c r="B27" s="4"/>
    </row>
    <row r="28" spans="1:3" x14ac:dyDescent="0.35">
      <c r="B28" s="4"/>
    </row>
    <row r="29" spans="1:3" x14ac:dyDescent="0.35">
      <c r="B29" s="4"/>
    </row>
    <row r="30" spans="1:3" x14ac:dyDescent="0.35">
      <c r="B30" s="4"/>
    </row>
    <row r="31" spans="1:3" x14ac:dyDescent="0.35">
      <c r="B31" s="4"/>
    </row>
    <row r="32" spans="1:3" x14ac:dyDescent="0.35">
      <c r="B32" s="4"/>
    </row>
    <row r="33" spans="2:2" x14ac:dyDescent="0.35">
      <c r="B33" s="4"/>
    </row>
    <row r="34" spans="2:2" x14ac:dyDescent="0.35">
      <c r="B34" s="4"/>
    </row>
    <row r="35" spans="2:2" x14ac:dyDescent="0.35">
      <c r="B35" s="4"/>
    </row>
    <row r="36" spans="2:2" x14ac:dyDescent="0.35">
      <c r="B36" s="4"/>
    </row>
    <row r="37" spans="2:2" x14ac:dyDescent="0.35">
      <c r="B37" s="4"/>
    </row>
    <row r="38" spans="2:2" x14ac:dyDescent="0.35">
      <c r="B38" s="4"/>
    </row>
    <row r="39" spans="2:2" x14ac:dyDescent="0.35">
      <c r="B39" s="4"/>
    </row>
    <row r="40" spans="2:2" x14ac:dyDescent="0.35">
      <c r="B40" s="4"/>
    </row>
  </sheetData>
  <mergeCells count="10">
    <mergeCell ref="P3:Q3"/>
    <mergeCell ref="B2:Q2"/>
    <mergeCell ref="N3:O3"/>
    <mergeCell ref="A3:A4"/>
    <mergeCell ref="B3:C3"/>
    <mergeCell ref="D3:E3"/>
    <mergeCell ref="L3:M3"/>
    <mergeCell ref="J3:K3"/>
    <mergeCell ref="H3:I3"/>
    <mergeCell ref="F3:G3"/>
  </mergeCells>
  <pageMargins left="0.31496062992125984" right="0.31496062992125984" top="0.94488188976377963" bottom="0.74803149606299213" header="0.31496062992125984" footer="0.31496062992125984"/>
  <pageSetup paperSize="9" scale="41" orientation="landscape" r:id="rId1"/>
  <headerFooter>
    <oddHeader>&amp;COSSERVATORIO ASSEGNO UNICO UNIVERSALE</oddHeader>
    <oddFooter>&amp;CINPS - COORDINAMENTO GENERALE STATISTICO ATTUARIALE</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FCB21E-A533-45F6-9490-74B84807ADDD}">
  <sheetPr>
    <pageSetUpPr fitToPage="1"/>
  </sheetPr>
  <dimension ref="A1:V69"/>
  <sheetViews>
    <sheetView showGridLines="0" tabSelected="1" view="pageBreakPreview" topLeftCell="A52" zoomScale="54" zoomScaleNormal="65" zoomScaleSheetLayoutView="54" workbookViewId="0">
      <selection activeCell="B1" sqref="B1"/>
    </sheetView>
  </sheetViews>
  <sheetFormatPr defaultColWidth="9.453125" defaultRowHeight="13.5" x14ac:dyDescent="0.25"/>
  <cols>
    <col min="1" max="1" width="29.7265625" style="73" customWidth="1"/>
    <col min="2" max="2" width="16.54296875" style="73" bestFit="1" customWidth="1"/>
    <col min="3" max="3" width="12.81640625" style="73" customWidth="1"/>
    <col min="4" max="4" width="15.453125" style="73" customWidth="1"/>
    <col min="5" max="5" width="13.453125" style="73" customWidth="1"/>
    <col min="6" max="6" width="16.26953125" style="73" customWidth="1"/>
    <col min="7" max="7" width="11.453125" style="73" customWidth="1"/>
    <col min="8" max="8" width="16.54296875" style="73" bestFit="1" customWidth="1"/>
    <col min="9" max="9" width="12.81640625" style="73" customWidth="1"/>
    <col min="10" max="10" width="13.54296875" style="73" customWidth="1"/>
    <col min="11" max="11" width="29" style="73" customWidth="1"/>
    <col min="12" max="12" width="16.54296875" style="73" bestFit="1" customWidth="1"/>
    <col min="13" max="13" width="11.7265625" style="73" customWidth="1"/>
    <col min="14" max="14" width="16.1796875" style="73" customWidth="1"/>
    <col min="15" max="15" width="12.26953125" style="73" customWidth="1"/>
    <col min="16" max="16" width="14.81640625" style="73" customWidth="1"/>
    <col min="17" max="17" width="17.453125" style="73" customWidth="1"/>
    <col min="18" max="18" width="15.453125" style="73" bestFit="1" customWidth="1"/>
    <col min="19" max="19" width="12.453125" style="73" customWidth="1"/>
    <col min="20" max="20" width="9.453125" style="73"/>
    <col min="21" max="21" width="16.1796875" style="73" customWidth="1"/>
    <col min="22" max="16384" width="9.453125" style="73"/>
  </cols>
  <sheetData>
    <row r="1" spans="1:19" ht="44.5" customHeight="1" thickBot="1" x14ac:dyDescent="0.3">
      <c r="A1" s="135" t="s">
        <v>140</v>
      </c>
      <c r="B1" s="34"/>
      <c r="C1" s="34"/>
      <c r="D1" s="34"/>
      <c r="E1" s="34"/>
      <c r="F1" s="34"/>
      <c r="G1" s="34"/>
      <c r="H1" s="34"/>
      <c r="I1" s="34"/>
      <c r="J1" s="91"/>
      <c r="K1" s="34"/>
      <c r="L1" s="117"/>
      <c r="M1" s="117"/>
      <c r="N1" s="117"/>
      <c r="O1" s="117"/>
      <c r="P1" s="117"/>
      <c r="Q1" s="117"/>
      <c r="R1" s="117"/>
      <c r="S1" s="34"/>
    </row>
    <row r="2" spans="1:19" s="57" customFormat="1" ht="24" customHeight="1" thickTop="1" x14ac:dyDescent="0.35">
      <c r="A2" s="120"/>
      <c r="B2" s="403" t="s">
        <v>51</v>
      </c>
      <c r="C2" s="404"/>
      <c r="D2" s="403" t="s">
        <v>52</v>
      </c>
      <c r="E2" s="404"/>
      <c r="F2" s="403" t="s">
        <v>64</v>
      </c>
      <c r="G2" s="404"/>
      <c r="H2" s="403" t="s">
        <v>33</v>
      </c>
      <c r="I2" s="403"/>
      <c r="J2" s="133"/>
      <c r="K2" s="120"/>
      <c r="L2" s="403" t="s">
        <v>51</v>
      </c>
      <c r="M2" s="404"/>
      <c r="N2" s="403" t="s">
        <v>52</v>
      </c>
      <c r="O2" s="404"/>
      <c r="P2" s="403" t="s">
        <v>64</v>
      </c>
      <c r="Q2" s="404"/>
      <c r="R2" s="403" t="s">
        <v>33</v>
      </c>
      <c r="S2" s="403"/>
    </row>
    <row r="3" spans="1:19" s="9" customFormat="1" ht="64" customHeight="1" thickBot="1" x14ac:dyDescent="0.35">
      <c r="A3" s="119" t="s">
        <v>49</v>
      </c>
      <c r="B3" s="134" t="s">
        <v>103</v>
      </c>
      <c r="C3" s="29" t="s">
        <v>105</v>
      </c>
      <c r="D3" s="134" t="s">
        <v>103</v>
      </c>
      <c r="E3" s="29" t="s">
        <v>105</v>
      </c>
      <c r="F3" s="134" t="s">
        <v>103</v>
      </c>
      <c r="G3" s="29" t="s">
        <v>105</v>
      </c>
      <c r="H3" s="134" t="s">
        <v>103</v>
      </c>
      <c r="I3" s="28" t="s">
        <v>105</v>
      </c>
      <c r="J3" s="133"/>
      <c r="K3" s="119" t="s">
        <v>49</v>
      </c>
      <c r="L3" s="134" t="s">
        <v>103</v>
      </c>
      <c r="M3" s="29" t="s">
        <v>105</v>
      </c>
      <c r="N3" s="134" t="s">
        <v>103</v>
      </c>
      <c r="O3" s="29" t="s">
        <v>105</v>
      </c>
      <c r="P3" s="134" t="s">
        <v>103</v>
      </c>
      <c r="Q3" s="29" t="s">
        <v>105</v>
      </c>
      <c r="R3" s="134" t="s">
        <v>103</v>
      </c>
      <c r="S3" s="28" t="s">
        <v>105</v>
      </c>
    </row>
    <row r="4" spans="1:19" ht="24" customHeight="1" thickTop="1" x14ac:dyDescent="0.25">
      <c r="A4" s="406" t="s">
        <v>67</v>
      </c>
      <c r="B4" s="406"/>
      <c r="C4" s="406"/>
      <c r="D4" s="406"/>
      <c r="E4" s="406"/>
      <c r="F4" s="406"/>
      <c r="G4" s="406"/>
      <c r="H4" s="406"/>
      <c r="I4" s="406"/>
      <c r="J4" s="88"/>
      <c r="K4" s="407" t="s">
        <v>89</v>
      </c>
      <c r="L4" s="407"/>
      <c r="M4" s="407"/>
      <c r="N4" s="407"/>
      <c r="O4" s="407"/>
      <c r="P4" s="407"/>
      <c r="Q4" s="407"/>
      <c r="R4" s="407"/>
      <c r="S4" s="407"/>
    </row>
    <row r="5" spans="1:19" s="9" customFormat="1" ht="16.5" customHeight="1" x14ac:dyDescent="0.3">
      <c r="A5" s="9" t="s">
        <v>53</v>
      </c>
      <c r="B5" s="58">
        <v>3495375</v>
      </c>
      <c r="C5" s="128">
        <v>202</v>
      </c>
      <c r="D5" s="58">
        <v>370030</v>
      </c>
      <c r="E5" s="128">
        <v>131</v>
      </c>
      <c r="F5" s="58">
        <v>41370</v>
      </c>
      <c r="G5" s="128">
        <v>185</v>
      </c>
      <c r="H5" s="58">
        <v>3906775</v>
      </c>
      <c r="I5" s="58">
        <v>195</v>
      </c>
      <c r="J5" s="58"/>
      <c r="K5" s="9" t="s">
        <v>53</v>
      </c>
      <c r="L5" s="58">
        <v>3566942</v>
      </c>
      <c r="M5" s="128">
        <v>203</v>
      </c>
      <c r="N5" s="58">
        <v>403928</v>
      </c>
      <c r="O5" s="128">
        <v>133</v>
      </c>
      <c r="P5" s="58">
        <v>43514</v>
      </c>
      <c r="Q5" s="128">
        <v>186</v>
      </c>
      <c r="R5" s="58">
        <v>4014384</v>
      </c>
      <c r="S5" s="58">
        <v>196</v>
      </c>
    </row>
    <row r="6" spans="1:19" s="9" customFormat="1" ht="15" x14ac:dyDescent="0.3">
      <c r="A6" s="129" t="s">
        <v>55</v>
      </c>
      <c r="B6" s="115">
        <v>824777</v>
      </c>
      <c r="C6" s="130">
        <v>200</v>
      </c>
      <c r="D6" s="115">
        <v>81000</v>
      </c>
      <c r="E6" s="130">
        <v>134</v>
      </c>
      <c r="F6" s="115">
        <v>11498</v>
      </c>
      <c r="G6" s="130">
        <v>179</v>
      </c>
      <c r="H6" s="115">
        <v>917275</v>
      </c>
      <c r="I6" s="115">
        <v>194</v>
      </c>
      <c r="J6" s="115"/>
      <c r="K6" s="129" t="s">
        <v>55</v>
      </c>
      <c r="L6" s="115">
        <v>872609</v>
      </c>
      <c r="M6" s="130">
        <v>201</v>
      </c>
      <c r="N6" s="115">
        <v>90081</v>
      </c>
      <c r="O6" s="130">
        <v>136</v>
      </c>
      <c r="P6" s="115">
        <v>12123</v>
      </c>
      <c r="Q6" s="130">
        <v>182</v>
      </c>
      <c r="R6" s="115">
        <v>974813</v>
      </c>
      <c r="S6" s="115">
        <v>195</v>
      </c>
    </row>
    <row r="7" spans="1:19" s="9" customFormat="1" ht="15" x14ac:dyDescent="0.3">
      <c r="A7" s="129" t="s">
        <v>41</v>
      </c>
      <c r="B7" s="115">
        <v>1524001</v>
      </c>
      <c r="C7" s="130">
        <v>203</v>
      </c>
      <c r="D7" s="115">
        <v>160730</v>
      </c>
      <c r="E7" s="130">
        <v>138</v>
      </c>
      <c r="F7" s="115">
        <v>17304</v>
      </c>
      <c r="G7" s="130">
        <v>190</v>
      </c>
      <c r="H7" s="115">
        <v>1702035</v>
      </c>
      <c r="I7" s="115">
        <v>197</v>
      </c>
      <c r="J7" s="115"/>
      <c r="K7" s="129" t="s">
        <v>41</v>
      </c>
      <c r="L7" s="115">
        <v>1539618</v>
      </c>
      <c r="M7" s="130">
        <v>204</v>
      </c>
      <c r="N7" s="115">
        <v>173981</v>
      </c>
      <c r="O7" s="130">
        <v>140</v>
      </c>
      <c r="P7" s="115">
        <v>18172</v>
      </c>
      <c r="Q7" s="130">
        <v>191</v>
      </c>
      <c r="R7" s="115">
        <v>1731771</v>
      </c>
      <c r="S7" s="115">
        <v>197</v>
      </c>
    </row>
    <row r="8" spans="1:19" s="9" customFormat="1" ht="15" x14ac:dyDescent="0.3">
      <c r="A8" s="129" t="s">
        <v>42</v>
      </c>
      <c r="B8" s="115">
        <v>1146597</v>
      </c>
      <c r="C8" s="130">
        <v>203</v>
      </c>
      <c r="D8" s="115">
        <v>128300</v>
      </c>
      <c r="E8" s="130">
        <v>120</v>
      </c>
      <c r="F8" s="115">
        <v>12568</v>
      </c>
      <c r="G8" s="130">
        <v>184</v>
      </c>
      <c r="H8" s="115">
        <v>1287465</v>
      </c>
      <c r="I8" s="115">
        <v>194</v>
      </c>
      <c r="J8" s="115"/>
      <c r="K8" s="129" t="s">
        <v>42</v>
      </c>
      <c r="L8" s="115">
        <v>1154715</v>
      </c>
      <c r="M8" s="130">
        <v>203</v>
      </c>
      <c r="N8" s="115">
        <v>139866</v>
      </c>
      <c r="O8" s="130">
        <v>122</v>
      </c>
      <c r="P8" s="115">
        <v>13219</v>
      </c>
      <c r="Q8" s="130">
        <v>184</v>
      </c>
      <c r="R8" s="115">
        <v>1307800</v>
      </c>
      <c r="S8" s="115">
        <v>194</v>
      </c>
    </row>
    <row r="9" spans="1:19" s="9" customFormat="1" ht="15" x14ac:dyDescent="0.3">
      <c r="A9" s="9" t="s">
        <v>43</v>
      </c>
      <c r="B9" s="58">
        <v>855520</v>
      </c>
      <c r="C9" s="128">
        <v>189</v>
      </c>
      <c r="D9" s="58">
        <v>101073</v>
      </c>
      <c r="E9" s="128">
        <v>106</v>
      </c>
      <c r="F9" s="58">
        <v>8970</v>
      </c>
      <c r="G9" s="128">
        <v>175</v>
      </c>
      <c r="H9" s="58">
        <v>965563</v>
      </c>
      <c r="I9" s="58">
        <v>181</v>
      </c>
      <c r="J9" s="58"/>
      <c r="K9" s="9" t="s">
        <v>43</v>
      </c>
      <c r="L9" s="58">
        <v>862072</v>
      </c>
      <c r="M9" s="128">
        <v>190</v>
      </c>
      <c r="N9" s="58">
        <v>110504</v>
      </c>
      <c r="O9" s="128">
        <v>107</v>
      </c>
      <c r="P9" s="58">
        <v>9464</v>
      </c>
      <c r="Q9" s="128">
        <v>175</v>
      </c>
      <c r="R9" s="58">
        <v>982040</v>
      </c>
      <c r="S9" s="58">
        <v>180</v>
      </c>
    </row>
    <row r="10" spans="1:19" s="9" customFormat="1" ht="15" x14ac:dyDescent="0.3">
      <c r="A10" s="9" t="s">
        <v>44</v>
      </c>
      <c r="B10" s="58">
        <v>590887</v>
      </c>
      <c r="C10" s="128">
        <v>161</v>
      </c>
      <c r="D10" s="58">
        <v>76658</v>
      </c>
      <c r="E10" s="128">
        <v>94</v>
      </c>
      <c r="F10" s="58">
        <v>5980</v>
      </c>
      <c r="G10" s="128">
        <v>158</v>
      </c>
      <c r="H10" s="58">
        <v>673525</v>
      </c>
      <c r="I10" s="58">
        <v>153</v>
      </c>
      <c r="J10" s="58"/>
      <c r="K10" s="9" t="s">
        <v>44</v>
      </c>
      <c r="L10" s="58">
        <v>595497</v>
      </c>
      <c r="M10" s="128">
        <v>161</v>
      </c>
      <c r="N10" s="58">
        <v>83978</v>
      </c>
      <c r="O10" s="128">
        <v>95</v>
      </c>
      <c r="P10" s="58">
        <v>6323</v>
      </c>
      <c r="Q10" s="128">
        <v>157</v>
      </c>
      <c r="R10" s="58">
        <v>685798</v>
      </c>
      <c r="S10" s="58">
        <v>153</v>
      </c>
    </row>
    <row r="11" spans="1:19" s="9" customFormat="1" ht="15" x14ac:dyDescent="0.3">
      <c r="A11" s="9" t="s">
        <v>45</v>
      </c>
      <c r="B11" s="58">
        <v>383725</v>
      </c>
      <c r="C11" s="128">
        <v>130</v>
      </c>
      <c r="D11" s="58">
        <v>54558</v>
      </c>
      <c r="E11" s="128">
        <v>58</v>
      </c>
      <c r="F11" s="58">
        <v>4097</v>
      </c>
      <c r="G11" s="128">
        <v>113</v>
      </c>
      <c r="H11" s="58">
        <v>442380</v>
      </c>
      <c r="I11" s="58">
        <v>121</v>
      </c>
      <c r="J11" s="58"/>
      <c r="K11" s="9" t="s">
        <v>45</v>
      </c>
      <c r="L11" s="58">
        <v>386150</v>
      </c>
      <c r="M11" s="128">
        <v>130</v>
      </c>
      <c r="N11" s="58">
        <v>59949</v>
      </c>
      <c r="O11" s="128">
        <v>58</v>
      </c>
      <c r="P11" s="58">
        <v>4300</v>
      </c>
      <c r="Q11" s="128">
        <v>113</v>
      </c>
      <c r="R11" s="58">
        <v>450399</v>
      </c>
      <c r="S11" s="58">
        <v>120</v>
      </c>
    </row>
    <row r="12" spans="1:19" s="9" customFormat="1" ht="15" x14ac:dyDescent="0.3">
      <c r="A12" s="9" t="s">
        <v>46</v>
      </c>
      <c r="B12" s="58">
        <v>239075</v>
      </c>
      <c r="C12" s="128">
        <v>100</v>
      </c>
      <c r="D12" s="58">
        <v>35852</v>
      </c>
      <c r="E12" s="128">
        <v>46</v>
      </c>
      <c r="F12" s="58">
        <v>2587</v>
      </c>
      <c r="G12" s="128">
        <v>88</v>
      </c>
      <c r="H12" s="58">
        <v>277514</v>
      </c>
      <c r="I12" s="58">
        <v>92</v>
      </c>
      <c r="J12" s="58"/>
      <c r="K12" s="9" t="s">
        <v>46</v>
      </c>
      <c r="L12" s="58">
        <v>244392</v>
      </c>
      <c r="M12" s="128">
        <v>99</v>
      </c>
      <c r="N12" s="58">
        <v>41342</v>
      </c>
      <c r="O12" s="128">
        <v>46</v>
      </c>
      <c r="P12" s="58">
        <v>2694</v>
      </c>
      <c r="Q12" s="128">
        <v>88</v>
      </c>
      <c r="R12" s="58">
        <v>288428</v>
      </c>
      <c r="S12" s="58">
        <v>92</v>
      </c>
    </row>
    <row r="13" spans="1:19" s="9" customFormat="1" ht="14.5" customHeight="1" x14ac:dyDescent="0.3">
      <c r="A13" s="9" t="s">
        <v>47</v>
      </c>
      <c r="B13" s="58">
        <v>147155</v>
      </c>
      <c r="C13" s="128">
        <v>69</v>
      </c>
      <c r="D13" s="58">
        <v>24628</v>
      </c>
      <c r="E13" s="128">
        <v>34</v>
      </c>
      <c r="F13" s="58">
        <v>1803</v>
      </c>
      <c r="G13" s="128">
        <v>63</v>
      </c>
      <c r="H13" s="58">
        <v>173586</v>
      </c>
      <c r="I13" s="58">
        <v>64</v>
      </c>
      <c r="J13" s="58"/>
      <c r="K13" s="9" t="s">
        <v>47</v>
      </c>
      <c r="L13" s="58">
        <v>151211</v>
      </c>
      <c r="M13" s="128">
        <v>69</v>
      </c>
      <c r="N13" s="58">
        <v>28449</v>
      </c>
      <c r="O13" s="128">
        <v>34</v>
      </c>
      <c r="P13" s="58">
        <v>1906</v>
      </c>
      <c r="Q13" s="128">
        <v>63</v>
      </c>
      <c r="R13" s="58">
        <v>181566</v>
      </c>
      <c r="S13" s="58">
        <v>64</v>
      </c>
    </row>
    <row r="14" spans="1:19" s="9" customFormat="1" ht="15" x14ac:dyDescent="0.3">
      <c r="A14" s="9" t="s">
        <v>48</v>
      </c>
      <c r="B14" s="58">
        <v>221530</v>
      </c>
      <c r="C14" s="128">
        <v>53</v>
      </c>
      <c r="D14" s="58">
        <v>48058</v>
      </c>
      <c r="E14" s="128">
        <v>27</v>
      </c>
      <c r="F14" s="58">
        <v>3598</v>
      </c>
      <c r="G14" s="128">
        <v>50</v>
      </c>
      <c r="H14" s="58">
        <v>273186</v>
      </c>
      <c r="I14" s="58">
        <v>49</v>
      </c>
      <c r="J14" s="58"/>
      <c r="K14" s="9" t="s">
        <v>48</v>
      </c>
      <c r="L14" s="58">
        <v>244044</v>
      </c>
      <c r="M14" s="128">
        <v>53</v>
      </c>
      <c r="N14" s="58">
        <v>60122</v>
      </c>
      <c r="O14" s="128">
        <v>27</v>
      </c>
      <c r="P14" s="58">
        <v>3846</v>
      </c>
      <c r="Q14" s="128">
        <v>50</v>
      </c>
      <c r="R14" s="58">
        <v>308012</v>
      </c>
      <c r="S14" s="58">
        <v>48</v>
      </c>
    </row>
    <row r="15" spans="1:19" s="9" customFormat="1" ht="15" x14ac:dyDescent="0.3">
      <c r="A15" s="9" t="s">
        <v>32</v>
      </c>
      <c r="B15" s="58">
        <v>1465633</v>
      </c>
      <c r="C15" s="128">
        <v>54</v>
      </c>
      <c r="D15" s="58">
        <v>235119</v>
      </c>
      <c r="E15" s="128">
        <v>27</v>
      </c>
      <c r="F15" s="58">
        <v>15878</v>
      </c>
      <c r="G15" s="128">
        <v>43</v>
      </c>
      <c r="H15" s="58">
        <v>1716630</v>
      </c>
      <c r="I15" s="58">
        <v>50</v>
      </c>
      <c r="J15" s="58"/>
      <c r="K15" s="9" t="s">
        <v>32</v>
      </c>
      <c r="L15" s="58">
        <v>1390966</v>
      </c>
      <c r="M15" s="128">
        <v>53</v>
      </c>
      <c r="N15" s="58">
        <v>225066</v>
      </c>
      <c r="O15" s="128">
        <v>27</v>
      </c>
      <c r="P15" s="58">
        <v>15687</v>
      </c>
      <c r="Q15" s="128">
        <v>43</v>
      </c>
      <c r="R15" s="58">
        <v>1631719</v>
      </c>
      <c r="S15" s="58">
        <v>49</v>
      </c>
    </row>
    <row r="16" spans="1:19" s="9" customFormat="1" ht="15" x14ac:dyDescent="0.3">
      <c r="A16" s="131" t="s">
        <v>78</v>
      </c>
      <c r="B16" s="131">
        <v>7398900</v>
      </c>
      <c r="C16" s="132">
        <v>154</v>
      </c>
      <c r="D16" s="131">
        <v>945976</v>
      </c>
      <c r="E16" s="132">
        <v>84</v>
      </c>
      <c r="F16" s="131">
        <v>84283</v>
      </c>
      <c r="G16" s="132">
        <v>141</v>
      </c>
      <c r="H16" s="131">
        <v>8429159</v>
      </c>
      <c r="I16" s="131">
        <v>146</v>
      </c>
      <c r="J16" s="79"/>
      <c r="K16" s="131" t="s">
        <v>78</v>
      </c>
      <c r="L16" s="131">
        <v>7441274</v>
      </c>
      <c r="M16" s="132">
        <v>155</v>
      </c>
      <c r="N16" s="131">
        <v>1013338</v>
      </c>
      <c r="O16" s="132">
        <v>86</v>
      </c>
      <c r="P16" s="131">
        <v>87734</v>
      </c>
      <c r="Q16" s="132">
        <v>142</v>
      </c>
      <c r="R16" s="131">
        <v>8542346</v>
      </c>
      <c r="S16" s="131">
        <v>147</v>
      </c>
    </row>
    <row r="17" spans="1:22" ht="27" customHeight="1" x14ac:dyDescent="0.25">
      <c r="A17" s="406" t="s">
        <v>68</v>
      </c>
      <c r="B17" s="406"/>
      <c r="C17" s="406"/>
      <c r="D17" s="406"/>
      <c r="E17" s="406"/>
      <c r="F17" s="406"/>
      <c r="G17" s="406"/>
      <c r="H17" s="406"/>
      <c r="I17" s="406"/>
      <c r="J17" s="88"/>
      <c r="K17" s="405" t="s">
        <v>117</v>
      </c>
      <c r="L17" s="405"/>
      <c r="M17" s="405"/>
      <c r="N17" s="405"/>
      <c r="O17" s="405"/>
      <c r="P17" s="405"/>
      <c r="Q17" s="405"/>
      <c r="R17" s="405"/>
      <c r="S17" s="405"/>
    </row>
    <row r="18" spans="1:22" ht="15" x14ac:dyDescent="0.3">
      <c r="A18" s="9" t="s">
        <v>53</v>
      </c>
      <c r="B18" s="58">
        <v>3494097</v>
      </c>
      <c r="C18" s="128">
        <v>202</v>
      </c>
      <c r="D18" s="58">
        <v>376124</v>
      </c>
      <c r="E18" s="128">
        <v>132</v>
      </c>
      <c r="F18" s="58">
        <v>41346</v>
      </c>
      <c r="G18" s="128">
        <v>186</v>
      </c>
      <c r="H18" s="58">
        <v>3911567</v>
      </c>
      <c r="I18" s="58">
        <v>195</v>
      </c>
      <c r="J18" s="2"/>
      <c r="K18" s="9" t="s">
        <v>53</v>
      </c>
      <c r="L18" s="58">
        <v>3580771</v>
      </c>
      <c r="M18" s="128">
        <v>203</v>
      </c>
      <c r="N18" s="58">
        <v>412464</v>
      </c>
      <c r="O18" s="128">
        <v>133</v>
      </c>
      <c r="P18" s="58">
        <v>44119</v>
      </c>
      <c r="Q18" s="128">
        <v>186</v>
      </c>
      <c r="R18" s="58">
        <v>4037354</v>
      </c>
      <c r="S18" s="58">
        <v>196</v>
      </c>
    </row>
    <row r="19" spans="1:22" ht="15" x14ac:dyDescent="0.3">
      <c r="A19" s="129" t="s">
        <v>55</v>
      </c>
      <c r="B19" s="115">
        <v>825087</v>
      </c>
      <c r="C19" s="130">
        <v>199</v>
      </c>
      <c r="D19" s="115">
        <v>81840</v>
      </c>
      <c r="E19" s="130">
        <v>135</v>
      </c>
      <c r="F19" s="115">
        <v>11404</v>
      </c>
      <c r="G19" s="130">
        <v>180</v>
      </c>
      <c r="H19" s="115">
        <v>918331</v>
      </c>
      <c r="I19" s="115">
        <v>193</v>
      </c>
      <c r="J19" s="31"/>
      <c r="K19" s="129" t="s">
        <v>55</v>
      </c>
      <c r="L19" s="115">
        <v>875581</v>
      </c>
      <c r="M19" s="130">
        <v>201</v>
      </c>
      <c r="N19" s="115">
        <v>91093</v>
      </c>
      <c r="O19" s="130">
        <v>136</v>
      </c>
      <c r="P19" s="115">
        <v>12157</v>
      </c>
      <c r="Q19" s="130">
        <v>181</v>
      </c>
      <c r="R19" s="115">
        <v>978831</v>
      </c>
      <c r="S19" s="115">
        <v>194</v>
      </c>
    </row>
    <row r="20" spans="1:22" ht="15" x14ac:dyDescent="0.3">
      <c r="A20" s="129" t="s">
        <v>41</v>
      </c>
      <c r="B20" s="115">
        <v>1522604</v>
      </c>
      <c r="C20" s="130">
        <v>203</v>
      </c>
      <c r="D20" s="115">
        <v>163387</v>
      </c>
      <c r="E20" s="130">
        <v>139</v>
      </c>
      <c r="F20" s="115">
        <v>17328</v>
      </c>
      <c r="G20" s="130">
        <v>190</v>
      </c>
      <c r="H20" s="115">
        <v>1703319</v>
      </c>
      <c r="I20" s="115">
        <v>197</v>
      </c>
      <c r="J20" s="31"/>
      <c r="K20" s="129" t="s">
        <v>41</v>
      </c>
      <c r="L20" s="115">
        <v>1545905</v>
      </c>
      <c r="M20" s="130">
        <v>204</v>
      </c>
      <c r="N20" s="115">
        <v>177831</v>
      </c>
      <c r="O20" s="130">
        <v>141</v>
      </c>
      <c r="P20" s="115">
        <v>18500</v>
      </c>
      <c r="Q20" s="130">
        <v>191</v>
      </c>
      <c r="R20" s="115">
        <v>1742236</v>
      </c>
      <c r="S20" s="115">
        <v>197</v>
      </c>
    </row>
    <row r="21" spans="1:22" ht="15" x14ac:dyDescent="0.3">
      <c r="A21" s="129" t="s">
        <v>42</v>
      </c>
      <c r="B21" s="115">
        <v>1146406</v>
      </c>
      <c r="C21" s="130">
        <v>203</v>
      </c>
      <c r="D21" s="115">
        <v>130897</v>
      </c>
      <c r="E21" s="130">
        <v>121</v>
      </c>
      <c r="F21" s="115">
        <v>12614</v>
      </c>
      <c r="G21" s="130">
        <v>184</v>
      </c>
      <c r="H21" s="115">
        <v>1289917</v>
      </c>
      <c r="I21" s="115">
        <v>194</v>
      </c>
      <c r="J21" s="31"/>
      <c r="K21" s="129" t="s">
        <v>42</v>
      </c>
      <c r="L21" s="115">
        <v>1159285</v>
      </c>
      <c r="M21" s="130">
        <v>203</v>
      </c>
      <c r="N21" s="115">
        <v>143540</v>
      </c>
      <c r="O21" s="130">
        <v>122</v>
      </c>
      <c r="P21" s="115">
        <v>13462</v>
      </c>
      <c r="Q21" s="130">
        <v>184</v>
      </c>
      <c r="R21" s="115">
        <v>1316287</v>
      </c>
      <c r="S21" s="115">
        <v>194</v>
      </c>
      <c r="U21" s="74"/>
      <c r="V21" s="74"/>
    </row>
    <row r="22" spans="1:22" ht="15" x14ac:dyDescent="0.3">
      <c r="A22" s="9" t="s">
        <v>43</v>
      </c>
      <c r="B22" s="58">
        <v>855269</v>
      </c>
      <c r="C22" s="128">
        <v>189</v>
      </c>
      <c r="D22" s="58">
        <v>103214</v>
      </c>
      <c r="E22" s="128">
        <v>106</v>
      </c>
      <c r="F22" s="58">
        <v>9003</v>
      </c>
      <c r="G22" s="128">
        <v>175</v>
      </c>
      <c r="H22" s="58">
        <v>967486</v>
      </c>
      <c r="I22" s="58">
        <v>180</v>
      </c>
      <c r="J22" s="71"/>
      <c r="K22" s="9" t="s">
        <v>43</v>
      </c>
      <c r="L22" s="58">
        <v>866225</v>
      </c>
      <c r="M22" s="128">
        <v>190</v>
      </c>
      <c r="N22" s="58">
        <v>113653</v>
      </c>
      <c r="O22" s="128">
        <v>107</v>
      </c>
      <c r="P22" s="58">
        <v>9626</v>
      </c>
      <c r="Q22" s="128">
        <v>175</v>
      </c>
      <c r="R22" s="58">
        <v>989504</v>
      </c>
      <c r="S22" s="58">
        <v>180</v>
      </c>
      <c r="U22" s="74"/>
      <c r="V22" s="74"/>
    </row>
    <row r="23" spans="1:22" ht="15" x14ac:dyDescent="0.3">
      <c r="A23" s="9" t="s">
        <v>44</v>
      </c>
      <c r="B23" s="58">
        <v>590254</v>
      </c>
      <c r="C23" s="128">
        <v>161</v>
      </c>
      <c r="D23" s="58">
        <v>78358</v>
      </c>
      <c r="E23" s="128">
        <v>95</v>
      </c>
      <c r="F23" s="58">
        <v>6039</v>
      </c>
      <c r="G23" s="128">
        <v>158</v>
      </c>
      <c r="H23" s="58">
        <v>674651</v>
      </c>
      <c r="I23" s="58">
        <v>153</v>
      </c>
      <c r="J23" s="71"/>
      <c r="K23" s="9" t="s">
        <v>44</v>
      </c>
      <c r="L23" s="58">
        <v>599114</v>
      </c>
      <c r="M23" s="128">
        <v>161</v>
      </c>
      <c r="N23" s="58">
        <v>86759</v>
      </c>
      <c r="O23" s="128">
        <v>95</v>
      </c>
      <c r="P23" s="58">
        <v>6439</v>
      </c>
      <c r="Q23" s="128">
        <v>157</v>
      </c>
      <c r="R23" s="58">
        <v>692312</v>
      </c>
      <c r="S23" s="58">
        <v>153</v>
      </c>
      <c r="U23" s="74"/>
      <c r="V23" s="74"/>
    </row>
    <row r="24" spans="1:22" ht="15" x14ac:dyDescent="0.3">
      <c r="A24" s="9" t="s">
        <v>45</v>
      </c>
      <c r="B24" s="58">
        <v>383133</v>
      </c>
      <c r="C24" s="128">
        <v>130</v>
      </c>
      <c r="D24" s="58">
        <v>55594</v>
      </c>
      <c r="E24" s="128">
        <v>58</v>
      </c>
      <c r="F24" s="58">
        <v>4112</v>
      </c>
      <c r="G24" s="128">
        <v>113</v>
      </c>
      <c r="H24" s="58">
        <v>442839</v>
      </c>
      <c r="I24" s="58">
        <v>120</v>
      </c>
      <c r="J24" s="71"/>
      <c r="K24" s="9" t="s">
        <v>45</v>
      </c>
      <c r="L24" s="58">
        <v>388825</v>
      </c>
      <c r="M24" s="128">
        <v>130</v>
      </c>
      <c r="N24" s="58">
        <v>62212</v>
      </c>
      <c r="O24" s="128">
        <v>58</v>
      </c>
      <c r="P24" s="58">
        <v>4404</v>
      </c>
      <c r="Q24" s="128">
        <v>113</v>
      </c>
      <c r="R24" s="58">
        <v>455441</v>
      </c>
      <c r="S24" s="58">
        <v>120</v>
      </c>
      <c r="U24" s="74"/>
      <c r="V24" s="74"/>
    </row>
    <row r="25" spans="1:22" ht="14.5" customHeight="1" x14ac:dyDescent="0.3">
      <c r="A25" s="9" t="s">
        <v>46</v>
      </c>
      <c r="B25" s="58">
        <v>238173</v>
      </c>
      <c r="C25" s="128">
        <v>100</v>
      </c>
      <c r="D25" s="58">
        <v>36221</v>
      </c>
      <c r="E25" s="128">
        <v>46</v>
      </c>
      <c r="F25" s="58">
        <v>2599</v>
      </c>
      <c r="G25" s="128">
        <v>88</v>
      </c>
      <c r="H25" s="58">
        <v>276993</v>
      </c>
      <c r="I25" s="58">
        <v>92</v>
      </c>
      <c r="J25" s="71"/>
      <c r="K25" s="9" t="s">
        <v>46</v>
      </c>
      <c r="L25" s="58">
        <v>245965</v>
      </c>
      <c r="M25" s="128">
        <v>99</v>
      </c>
      <c r="N25" s="58">
        <v>42379</v>
      </c>
      <c r="O25" s="128">
        <v>46</v>
      </c>
      <c r="P25" s="58">
        <v>2727</v>
      </c>
      <c r="Q25" s="128">
        <v>88</v>
      </c>
      <c r="R25" s="58">
        <v>291071</v>
      </c>
      <c r="S25" s="58">
        <v>91</v>
      </c>
      <c r="U25" s="74"/>
      <c r="V25" s="74"/>
    </row>
    <row r="26" spans="1:22" ht="15" x14ac:dyDescent="0.3">
      <c r="A26" s="9" t="s">
        <v>47</v>
      </c>
      <c r="B26" s="58">
        <v>146251</v>
      </c>
      <c r="C26" s="128">
        <v>69</v>
      </c>
      <c r="D26" s="58">
        <v>24891</v>
      </c>
      <c r="E26" s="128">
        <v>34</v>
      </c>
      <c r="F26" s="58">
        <v>1810</v>
      </c>
      <c r="G26" s="128">
        <v>63</v>
      </c>
      <c r="H26" s="58">
        <v>172952</v>
      </c>
      <c r="I26" s="58">
        <v>64</v>
      </c>
      <c r="J26" s="71"/>
      <c r="K26" s="9" t="s">
        <v>47</v>
      </c>
      <c r="L26" s="58">
        <v>152552</v>
      </c>
      <c r="M26" s="128">
        <v>69</v>
      </c>
      <c r="N26" s="58">
        <v>29399</v>
      </c>
      <c r="O26" s="128">
        <v>34</v>
      </c>
      <c r="P26" s="58">
        <v>1929</v>
      </c>
      <c r="Q26" s="128">
        <v>63</v>
      </c>
      <c r="R26" s="58">
        <v>183880</v>
      </c>
      <c r="S26" s="58">
        <v>63</v>
      </c>
      <c r="U26" s="74"/>
      <c r="V26" s="74"/>
    </row>
    <row r="27" spans="1:22" ht="15" x14ac:dyDescent="0.3">
      <c r="A27" s="9" t="s">
        <v>48</v>
      </c>
      <c r="B27" s="58">
        <v>219692</v>
      </c>
      <c r="C27" s="128">
        <v>53</v>
      </c>
      <c r="D27" s="58">
        <v>49931</v>
      </c>
      <c r="E27" s="128">
        <v>27</v>
      </c>
      <c r="F27" s="58">
        <v>3614</v>
      </c>
      <c r="G27" s="128">
        <v>50</v>
      </c>
      <c r="H27" s="58">
        <v>273237</v>
      </c>
      <c r="I27" s="58">
        <v>49</v>
      </c>
      <c r="J27" s="71"/>
      <c r="K27" s="9" t="s">
        <v>48</v>
      </c>
      <c r="L27" s="58">
        <v>246667</v>
      </c>
      <c r="M27" s="128">
        <v>53</v>
      </c>
      <c r="N27" s="58">
        <v>63489</v>
      </c>
      <c r="O27" s="128">
        <v>27</v>
      </c>
      <c r="P27" s="58">
        <v>3896</v>
      </c>
      <c r="Q27" s="128">
        <v>50</v>
      </c>
      <c r="R27" s="58">
        <v>314052</v>
      </c>
      <c r="S27" s="58">
        <v>48</v>
      </c>
      <c r="U27" s="58"/>
      <c r="V27" s="74"/>
    </row>
    <row r="28" spans="1:22" ht="15" x14ac:dyDescent="0.3">
      <c r="A28" s="9" t="s">
        <v>32</v>
      </c>
      <c r="B28" s="58">
        <v>1456567</v>
      </c>
      <c r="C28" s="128">
        <v>54</v>
      </c>
      <c r="D28" s="58">
        <v>237037</v>
      </c>
      <c r="E28" s="128">
        <v>27</v>
      </c>
      <c r="F28" s="58">
        <v>15812</v>
      </c>
      <c r="G28" s="128">
        <v>43</v>
      </c>
      <c r="H28" s="58">
        <v>1709416</v>
      </c>
      <c r="I28" s="58">
        <v>50</v>
      </c>
      <c r="J28" s="71"/>
      <c r="K28" s="9" t="s">
        <v>32</v>
      </c>
      <c r="L28" s="58">
        <v>1376715</v>
      </c>
      <c r="M28" s="128">
        <v>53</v>
      </c>
      <c r="N28" s="58">
        <v>218077</v>
      </c>
      <c r="O28" s="128">
        <v>27</v>
      </c>
      <c r="P28" s="58">
        <v>15711</v>
      </c>
      <c r="Q28" s="128">
        <v>50</v>
      </c>
      <c r="R28" s="58">
        <v>1610503</v>
      </c>
      <c r="S28" s="58">
        <v>50</v>
      </c>
      <c r="U28" s="58"/>
      <c r="V28" s="74"/>
    </row>
    <row r="29" spans="1:22" ht="15" x14ac:dyDescent="0.25">
      <c r="A29" s="131" t="s">
        <v>78</v>
      </c>
      <c r="B29" s="131">
        <v>7383436</v>
      </c>
      <c r="C29" s="132">
        <v>154</v>
      </c>
      <c r="D29" s="131">
        <v>961370</v>
      </c>
      <c r="E29" s="132">
        <v>85</v>
      </c>
      <c r="F29" s="131">
        <v>84335</v>
      </c>
      <c r="G29" s="132">
        <v>141</v>
      </c>
      <c r="H29" s="131">
        <v>8429141</v>
      </c>
      <c r="I29" s="131">
        <v>146</v>
      </c>
      <c r="J29" s="92"/>
      <c r="K29" s="131" t="s">
        <v>78</v>
      </c>
      <c r="L29" s="131">
        <v>7456834</v>
      </c>
      <c r="M29" s="132">
        <v>155</v>
      </c>
      <c r="N29" s="131">
        <v>1028432</v>
      </c>
      <c r="O29" s="132">
        <v>87</v>
      </c>
      <c r="P29" s="131">
        <v>88851</v>
      </c>
      <c r="Q29" s="132">
        <v>144</v>
      </c>
      <c r="R29" s="131">
        <v>8574117</v>
      </c>
      <c r="S29" s="131">
        <v>147</v>
      </c>
      <c r="U29" s="58"/>
      <c r="V29" s="74"/>
    </row>
    <row r="30" spans="1:22" ht="20.5" customHeight="1" x14ac:dyDescent="0.25">
      <c r="A30" s="406" t="s">
        <v>69</v>
      </c>
      <c r="B30" s="406"/>
      <c r="C30" s="406"/>
      <c r="D30" s="406"/>
      <c r="E30" s="406"/>
      <c r="F30" s="406"/>
      <c r="G30" s="406"/>
      <c r="H30" s="406"/>
      <c r="I30" s="406"/>
      <c r="J30" s="88"/>
      <c r="K30" s="405" t="s">
        <v>121</v>
      </c>
      <c r="L30" s="405"/>
      <c r="M30" s="405"/>
      <c r="N30" s="405"/>
      <c r="O30" s="405"/>
      <c r="P30" s="405"/>
      <c r="Q30" s="405"/>
      <c r="R30" s="405"/>
      <c r="S30" s="405"/>
      <c r="U30" s="58"/>
      <c r="V30" s="74"/>
    </row>
    <row r="31" spans="1:22" ht="15" x14ac:dyDescent="0.3">
      <c r="A31" s="9" t="s">
        <v>53</v>
      </c>
      <c r="B31" s="58">
        <v>3568611</v>
      </c>
      <c r="C31" s="128">
        <v>202</v>
      </c>
      <c r="D31" s="58">
        <v>390811</v>
      </c>
      <c r="E31" s="128">
        <v>132</v>
      </c>
      <c r="F31" s="58">
        <v>42536</v>
      </c>
      <c r="G31" s="128">
        <v>186</v>
      </c>
      <c r="H31" s="58">
        <v>4001958</v>
      </c>
      <c r="I31" s="58">
        <v>195</v>
      </c>
      <c r="J31" s="2"/>
      <c r="K31" s="9" t="s">
        <v>53</v>
      </c>
      <c r="L31" s="58">
        <v>3596800</v>
      </c>
      <c r="M31" s="128">
        <v>203</v>
      </c>
      <c r="N31" s="58">
        <v>422613</v>
      </c>
      <c r="O31" s="128">
        <v>134</v>
      </c>
      <c r="P31" s="58">
        <v>45243</v>
      </c>
      <c r="Q31" s="128">
        <v>188</v>
      </c>
      <c r="R31" s="58">
        <v>4064656</v>
      </c>
      <c r="S31" s="58">
        <v>195</v>
      </c>
      <c r="U31" s="58"/>
      <c r="V31" s="74"/>
    </row>
    <row r="32" spans="1:22" ht="15" x14ac:dyDescent="0.3">
      <c r="A32" s="129" t="s">
        <v>55</v>
      </c>
      <c r="B32" s="115">
        <v>889956</v>
      </c>
      <c r="C32" s="130">
        <v>200</v>
      </c>
      <c r="D32" s="115">
        <v>91574</v>
      </c>
      <c r="E32" s="130">
        <v>134</v>
      </c>
      <c r="F32" s="115">
        <v>12383</v>
      </c>
      <c r="G32" s="130">
        <v>180</v>
      </c>
      <c r="H32" s="115">
        <v>993913</v>
      </c>
      <c r="I32" s="115">
        <v>194</v>
      </c>
      <c r="J32" s="31"/>
      <c r="K32" s="129" t="s">
        <v>55</v>
      </c>
      <c r="L32" s="115">
        <v>880958</v>
      </c>
      <c r="M32" s="130">
        <v>200</v>
      </c>
      <c r="N32" s="115">
        <v>93024</v>
      </c>
      <c r="O32" s="130">
        <v>137</v>
      </c>
      <c r="P32" s="115">
        <v>12433</v>
      </c>
      <c r="Q32" s="130">
        <v>186</v>
      </c>
      <c r="R32" s="115">
        <v>986415</v>
      </c>
      <c r="S32" s="115">
        <v>194</v>
      </c>
      <c r="U32" s="58"/>
      <c r="V32" s="74"/>
    </row>
    <row r="33" spans="1:22" ht="15" x14ac:dyDescent="0.3">
      <c r="A33" s="129" t="s">
        <v>41</v>
      </c>
      <c r="B33" s="115">
        <v>1531578</v>
      </c>
      <c r="C33" s="130">
        <v>203</v>
      </c>
      <c r="D33" s="115">
        <v>166670</v>
      </c>
      <c r="E33" s="130">
        <v>139</v>
      </c>
      <c r="F33" s="115">
        <v>17484</v>
      </c>
      <c r="G33" s="130">
        <v>190</v>
      </c>
      <c r="H33" s="115">
        <v>1715732</v>
      </c>
      <c r="I33" s="115">
        <v>197</v>
      </c>
      <c r="J33" s="31"/>
      <c r="K33" s="129" t="s">
        <v>41</v>
      </c>
      <c r="L33" s="115">
        <v>1552255</v>
      </c>
      <c r="M33" s="130">
        <v>204</v>
      </c>
      <c r="N33" s="115">
        <v>182280</v>
      </c>
      <c r="O33" s="130">
        <v>141</v>
      </c>
      <c r="P33" s="115">
        <v>18993</v>
      </c>
      <c r="Q33" s="130">
        <v>191</v>
      </c>
      <c r="R33" s="115">
        <v>1753528</v>
      </c>
      <c r="S33" s="115">
        <v>197</v>
      </c>
      <c r="U33" s="58"/>
      <c r="V33" s="74"/>
    </row>
    <row r="34" spans="1:22" ht="15" x14ac:dyDescent="0.3">
      <c r="A34" s="129" t="s">
        <v>42</v>
      </c>
      <c r="B34" s="115">
        <v>1147077</v>
      </c>
      <c r="C34" s="130">
        <v>203</v>
      </c>
      <c r="D34" s="115">
        <v>132567</v>
      </c>
      <c r="E34" s="130">
        <v>121</v>
      </c>
      <c r="F34" s="115">
        <v>12669</v>
      </c>
      <c r="G34" s="130">
        <v>184</v>
      </c>
      <c r="H34" s="115">
        <v>1292313</v>
      </c>
      <c r="I34" s="115">
        <v>194</v>
      </c>
      <c r="J34" s="31"/>
      <c r="K34" s="129" t="s">
        <v>42</v>
      </c>
      <c r="L34" s="115">
        <v>1163587</v>
      </c>
      <c r="M34" s="130">
        <v>203</v>
      </c>
      <c r="N34" s="115">
        <v>147309</v>
      </c>
      <c r="O34" s="130">
        <v>122</v>
      </c>
      <c r="P34" s="115">
        <v>13817</v>
      </c>
      <c r="Q34" s="130">
        <v>185</v>
      </c>
      <c r="R34" s="115">
        <v>1324713</v>
      </c>
      <c r="S34" s="115">
        <v>194</v>
      </c>
      <c r="U34" s="58"/>
      <c r="V34" s="74"/>
    </row>
    <row r="35" spans="1:22" ht="15" x14ac:dyDescent="0.3">
      <c r="A35" s="9" t="s">
        <v>43</v>
      </c>
      <c r="B35" s="58">
        <v>855761</v>
      </c>
      <c r="C35" s="128">
        <v>190</v>
      </c>
      <c r="D35" s="58">
        <v>104535</v>
      </c>
      <c r="E35" s="128">
        <v>107</v>
      </c>
      <c r="F35" s="58">
        <v>9065</v>
      </c>
      <c r="G35" s="128">
        <v>175</v>
      </c>
      <c r="H35" s="58">
        <v>969361</v>
      </c>
      <c r="I35" s="58">
        <v>181</v>
      </c>
      <c r="J35" s="71"/>
      <c r="K35" s="9" t="s">
        <v>43</v>
      </c>
      <c r="L35" s="58">
        <v>869591</v>
      </c>
      <c r="M35" s="128">
        <v>190</v>
      </c>
      <c r="N35" s="58">
        <v>116894</v>
      </c>
      <c r="O35" s="128">
        <v>107</v>
      </c>
      <c r="P35" s="58">
        <v>9816</v>
      </c>
      <c r="Q35" s="128">
        <v>175</v>
      </c>
      <c r="R35" s="58">
        <v>996301</v>
      </c>
      <c r="S35" s="58">
        <v>180</v>
      </c>
      <c r="U35" s="58"/>
      <c r="V35" s="74"/>
    </row>
    <row r="36" spans="1:22" ht="15" x14ac:dyDescent="0.3">
      <c r="A36" s="9" t="s">
        <v>44</v>
      </c>
      <c r="B36" s="58">
        <v>590649</v>
      </c>
      <c r="C36" s="128">
        <v>161</v>
      </c>
      <c r="D36" s="58">
        <v>79280</v>
      </c>
      <c r="E36" s="128">
        <v>95</v>
      </c>
      <c r="F36" s="58">
        <v>6058</v>
      </c>
      <c r="G36" s="128">
        <v>158</v>
      </c>
      <c r="H36" s="58">
        <v>675987</v>
      </c>
      <c r="I36" s="58">
        <v>153</v>
      </c>
      <c r="J36" s="71"/>
      <c r="K36" s="9" t="s">
        <v>44</v>
      </c>
      <c r="L36" s="58">
        <v>601810</v>
      </c>
      <c r="M36" s="128">
        <v>161</v>
      </c>
      <c r="N36" s="58">
        <v>89374</v>
      </c>
      <c r="O36" s="128">
        <v>95</v>
      </c>
      <c r="P36" s="58">
        <v>6565</v>
      </c>
      <c r="Q36" s="128">
        <v>157</v>
      </c>
      <c r="R36" s="58">
        <v>697749</v>
      </c>
      <c r="S36" s="58">
        <v>153</v>
      </c>
      <c r="U36" s="58"/>
      <c r="V36" s="74"/>
    </row>
    <row r="37" spans="1:22" ht="15" x14ac:dyDescent="0.3">
      <c r="A37" s="9" t="s">
        <v>45</v>
      </c>
      <c r="B37" s="58">
        <v>383431</v>
      </c>
      <c r="C37" s="128">
        <v>130</v>
      </c>
      <c r="D37" s="58">
        <v>56433</v>
      </c>
      <c r="E37" s="128">
        <v>58</v>
      </c>
      <c r="F37" s="58">
        <v>4127</v>
      </c>
      <c r="G37" s="128">
        <v>113</v>
      </c>
      <c r="H37" s="58">
        <v>443991</v>
      </c>
      <c r="I37" s="58">
        <v>120</v>
      </c>
      <c r="J37" s="71"/>
      <c r="K37" s="9" t="s">
        <v>45</v>
      </c>
      <c r="L37" s="58">
        <v>390863</v>
      </c>
      <c r="M37" s="128">
        <v>130</v>
      </c>
      <c r="N37" s="58">
        <v>64417</v>
      </c>
      <c r="O37" s="128">
        <v>58</v>
      </c>
      <c r="P37" s="58">
        <v>4515</v>
      </c>
      <c r="Q37" s="128">
        <v>113</v>
      </c>
      <c r="R37" s="58">
        <v>459795</v>
      </c>
      <c r="S37" s="58">
        <v>120</v>
      </c>
      <c r="U37" s="74"/>
      <c r="V37" s="74"/>
    </row>
    <row r="38" spans="1:22" ht="14.5" customHeight="1" x14ac:dyDescent="0.3">
      <c r="A38" s="9" t="s">
        <v>46</v>
      </c>
      <c r="B38" s="58">
        <v>240924</v>
      </c>
      <c r="C38" s="128">
        <v>99</v>
      </c>
      <c r="D38" s="58">
        <v>38460</v>
      </c>
      <c r="E38" s="128">
        <v>46</v>
      </c>
      <c r="F38" s="58">
        <v>2609</v>
      </c>
      <c r="G38" s="128">
        <v>88</v>
      </c>
      <c r="H38" s="58">
        <v>281993</v>
      </c>
      <c r="I38" s="58">
        <v>92</v>
      </c>
      <c r="J38" s="71"/>
      <c r="K38" s="9" t="s">
        <v>46</v>
      </c>
      <c r="L38" s="58">
        <v>247611</v>
      </c>
      <c r="M38" s="128">
        <v>99</v>
      </c>
      <c r="N38" s="58">
        <v>44525</v>
      </c>
      <c r="O38" s="128">
        <v>46</v>
      </c>
      <c r="P38" s="58">
        <v>2802</v>
      </c>
      <c r="Q38" s="128">
        <v>88</v>
      </c>
      <c r="R38" s="58">
        <v>294938</v>
      </c>
      <c r="S38" s="58">
        <v>91</v>
      </c>
      <c r="U38" s="74"/>
      <c r="V38" s="74"/>
    </row>
    <row r="39" spans="1:22" ht="15" x14ac:dyDescent="0.3">
      <c r="A39" s="9" t="s">
        <v>47</v>
      </c>
      <c r="B39" s="58">
        <v>148492</v>
      </c>
      <c r="C39" s="128">
        <v>69</v>
      </c>
      <c r="D39" s="58">
        <v>26448</v>
      </c>
      <c r="E39" s="128">
        <v>34</v>
      </c>
      <c r="F39" s="58">
        <v>1815</v>
      </c>
      <c r="G39" s="128">
        <v>63</v>
      </c>
      <c r="H39" s="58">
        <v>176755</v>
      </c>
      <c r="I39" s="58">
        <v>64</v>
      </c>
      <c r="J39" s="71"/>
      <c r="K39" s="9" t="s">
        <v>47</v>
      </c>
      <c r="L39" s="58">
        <v>154169</v>
      </c>
      <c r="M39" s="128">
        <v>69</v>
      </c>
      <c r="N39" s="58">
        <v>31282</v>
      </c>
      <c r="O39" s="128">
        <v>34</v>
      </c>
      <c r="P39" s="58">
        <v>1988</v>
      </c>
      <c r="Q39" s="128">
        <v>63</v>
      </c>
      <c r="R39" s="58">
        <v>187439</v>
      </c>
      <c r="S39" s="58">
        <v>63</v>
      </c>
      <c r="U39" s="74"/>
      <c r="V39" s="74"/>
    </row>
    <row r="40" spans="1:22" ht="15" x14ac:dyDescent="0.3">
      <c r="A40" s="9" t="s">
        <v>48</v>
      </c>
      <c r="B40" s="58">
        <v>232750</v>
      </c>
      <c r="C40" s="128">
        <v>53</v>
      </c>
      <c r="D40" s="58">
        <v>53381</v>
      </c>
      <c r="E40" s="128">
        <v>27</v>
      </c>
      <c r="F40" s="58">
        <v>3615</v>
      </c>
      <c r="G40" s="128">
        <v>50</v>
      </c>
      <c r="H40" s="58">
        <v>289746</v>
      </c>
      <c r="I40" s="58">
        <v>48</v>
      </c>
      <c r="J40" s="71"/>
      <c r="K40" s="9" t="s">
        <v>48</v>
      </c>
      <c r="L40" s="58">
        <v>253516</v>
      </c>
      <c r="M40" s="128">
        <v>53</v>
      </c>
      <c r="N40" s="58">
        <v>71831</v>
      </c>
      <c r="O40" s="128">
        <v>27</v>
      </c>
      <c r="P40" s="58">
        <v>4043</v>
      </c>
      <c r="Q40" s="128">
        <v>50</v>
      </c>
      <c r="R40" s="58">
        <v>329390</v>
      </c>
      <c r="S40" s="58">
        <v>48</v>
      </c>
      <c r="U40" s="74"/>
      <c r="V40" s="74"/>
    </row>
    <row r="41" spans="1:22" s="74" customFormat="1" ht="15" x14ac:dyDescent="0.3">
      <c r="A41" s="9" t="s">
        <v>32</v>
      </c>
      <c r="B41" s="58">
        <v>1428847</v>
      </c>
      <c r="C41" s="128">
        <v>53</v>
      </c>
      <c r="D41" s="58">
        <v>232927</v>
      </c>
      <c r="E41" s="128">
        <v>27</v>
      </c>
      <c r="F41" s="58">
        <v>15809</v>
      </c>
      <c r="G41" s="128">
        <v>43</v>
      </c>
      <c r="H41" s="58">
        <v>1677583</v>
      </c>
      <c r="I41" s="58">
        <v>50</v>
      </c>
      <c r="J41" s="71"/>
      <c r="K41" s="9" t="s">
        <v>32</v>
      </c>
      <c r="L41" s="58">
        <v>1368686</v>
      </c>
      <c r="M41" s="128">
        <v>53</v>
      </c>
      <c r="N41" s="58">
        <v>207730</v>
      </c>
      <c r="O41" s="128">
        <v>27</v>
      </c>
      <c r="P41" s="58">
        <v>15937</v>
      </c>
      <c r="Q41" s="128">
        <v>50</v>
      </c>
      <c r="R41" s="58">
        <v>1592353</v>
      </c>
      <c r="S41" s="58">
        <v>50</v>
      </c>
    </row>
    <row r="42" spans="1:22" ht="15" x14ac:dyDescent="0.25">
      <c r="A42" s="131" t="s">
        <v>78</v>
      </c>
      <c r="B42" s="131">
        <v>7449465</v>
      </c>
      <c r="C42" s="132">
        <v>155</v>
      </c>
      <c r="D42" s="131">
        <v>982275</v>
      </c>
      <c r="E42" s="132">
        <v>85</v>
      </c>
      <c r="F42" s="131">
        <v>85634</v>
      </c>
      <c r="G42" s="132">
        <v>141</v>
      </c>
      <c r="H42" s="131">
        <v>8517374</v>
      </c>
      <c r="I42" s="131">
        <v>147</v>
      </c>
      <c r="J42" s="92"/>
      <c r="K42" s="131" t="s">
        <v>78</v>
      </c>
      <c r="L42" s="131">
        <v>7483046</v>
      </c>
      <c r="M42" s="132">
        <v>156</v>
      </c>
      <c r="N42" s="131">
        <v>1048666</v>
      </c>
      <c r="O42" s="132">
        <v>88</v>
      </c>
      <c r="P42" s="131">
        <v>90909</v>
      </c>
      <c r="Q42" s="132">
        <v>144</v>
      </c>
      <c r="R42" s="131">
        <v>8622621</v>
      </c>
      <c r="S42" s="131">
        <v>147</v>
      </c>
    </row>
    <row r="43" spans="1:22" ht="19.5" customHeight="1" x14ac:dyDescent="0.25">
      <c r="A43" s="406" t="s">
        <v>73</v>
      </c>
      <c r="B43" s="406"/>
      <c r="C43" s="406"/>
      <c r="D43" s="406"/>
      <c r="E43" s="406"/>
      <c r="F43" s="406"/>
      <c r="G43" s="406"/>
      <c r="H43" s="406"/>
      <c r="I43" s="406"/>
      <c r="J43" s="88"/>
      <c r="K43" s="405" t="s">
        <v>122</v>
      </c>
      <c r="L43" s="405"/>
      <c r="M43" s="405"/>
      <c r="N43" s="405"/>
      <c r="O43" s="405"/>
      <c r="P43" s="405"/>
      <c r="Q43" s="405"/>
      <c r="R43" s="405"/>
      <c r="S43" s="405"/>
    </row>
    <row r="44" spans="1:22" ht="15" x14ac:dyDescent="0.3">
      <c r="A44" s="9" t="s">
        <v>53</v>
      </c>
      <c r="B44" s="58">
        <v>3567318</v>
      </c>
      <c r="C44" s="128">
        <v>203</v>
      </c>
      <c r="D44" s="58">
        <v>393425</v>
      </c>
      <c r="E44" s="128">
        <v>132</v>
      </c>
      <c r="F44" s="58">
        <v>42565</v>
      </c>
      <c r="G44" s="128">
        <v>186</v>
      </c>
      <c r="H44" s="58">
        <v>4003308</v>
      </c>
      <c r="I44" s="58">
        <v>195</v>
      </c>
      <c r="J44" s="2"/>
      <c r="K44" s="9" t="s">
        <v>53</v>
      </c>
      <c r="L44" s="58">
        <v>3620103</v>
      </c>
      <c r="M44" s="128">
        <v>203</v>
      </c>
      <c r="N44" s="58">
        <v>431784</v>
      </c>
      <c r="O44" s="128">
        <v>134</v>
      </c>
      <c r="P44" s="58">
        <v>46130</v>
      </c>
      <c r="Q44" s="128">
        <v>188</v>
      </c>
      <c r="R44" s="58">
        <v>4098017</v>
      </c>
      <c r="S44" s="58">
        <v>195</v>
      </c>
    </row>
    <row r="45" spans="1:22" ht="15" x14ac:dyDescent="0.3">
      <c r="A45" s="129" t="s">
        <v>55</v>
      </c>
      <c r="B45" s="115">
        <v>890068</v>
      </c>
      <c r="C45" s="130">
        <v>200</v>
      </c>
      <c r="D45" s="115">
        <v>91399</v>
      </c>
      <c r="E45" s="130">
        <v>134</v>
      </c>
      <c r="F45" s="115">
        <v>12256</v>
      </c>
      <c r="G45" s="130">
        <v>180</v>
      </c>
      <c r="H45" s="115">
        <v>993723</v>
      </c>
      <c r="I45" s="115">
        <v>194</v>
      </c>
      <c r="J45" s="31"/>
      <c r="K45" s="129" t="s">
        <v>55</v>
      </c>
      <c r="L45" s="115">
        <v>895875</v>
      </c>
      <c r="M45" s="130">
        <v>201</v>
      </c>
      <c r="N45" s="115">
        <v>95599</v>
      </c>
      <c r="O45" s="130">
        <v>137</v>
      </c>
      <c r="P45" s="115">
        <v>12763</v>
      </c>
      <c r="Q45" s="130">
        <v>186</v>
      </c>
      <c r="R45" s="115">
        <v>1004237</v>
      </c>
      <c r="S45" s="115">
        <v>194</v>
      </c>
    </row>
    <row r="46" spans="1:22" ht="15" x14ac:dyDescent="0.3">
      <c r="A46" s="129" t="s">
        <v>41</v>
      </c>
      <c r="B46" s="115">
        <v>1530972</v>
      </c>
      <c r="C46" s="130">
        <v>204</v>
      </c>
      <c r="D46" s="115">
        <v>168161</v>
      </c>
      <c r="E46" s="130">
        <v>140</v>
      </c>
      <c r="F46" s="115">
        <v>17575</v>
      </c>
      <c r="G46" s="130">
        <v>190</v>
      </c>
      <c r="H46" s="115">
        <v>1716708</v>
      </c>
      <c r="I46" s="115">
        <v>197</v>
      </c>
      <c r="J46" s="31"/>
      <c r="K46" s="129" t="s">
        <v>41</v>
      </c>
      <c r="L46" s="115">
        <v>1557371</v>
      </c>
      <c r="M46" s="130">
        <v>204</v>
      </c>
      <c r="N46" s="115">
        <v>186050</v>
      </c>
      <c r="O46" s="130">
        <v>141</v>
      </c>
      <c r="P46" s="115">
        <v>19320</v>
      </c>
      <c r="Q46" s="130">
        <v>191</v>
      </c>
      <c r="R46" s="115">
        <v>1762741</v>
      </c>
      <c r="S46" s="115">
        <v>197</v>
      </c>
    </row>
    <row r="47" spans="1:22" ht="15" x14ac:dyDescent="0.3">
      <c r="A47" s="129" t="s">
        <v>42</v>
      </c>
      <c r="B47" s="115">
        <v>1146278</v>
      </c>
      <c r="C47" s="130">
        <v>203</v>
      </c>
      <c r="D47" s="115">
        <v>133865</v>
      </c>
      <c r="E47" s="130">
        <v>122</v>
      </c>
      <c r="F47" s="115">
        <v>12734</v>
      </c>
      <c r="G47" s="130">
        <v>184</v>
      </c>
      <c r="H47" s="115">
        <v>1292877</v>
      </c>
      <c r="I47" s="115">
        <v>194</v>
      </c>
      <c r="J47" s="31"/>
      <c r="K47" s="129" t="s">
        <v>42</v>
      </c>
      <c r="L47" s="115">
        <v>1166857</v>
      </c>
      <c r="M47" s="130">
        <v>203</v>
      </c>
      <c r="N47" s="115">
        <v>150135</v>
      </c>
      <c r="O47" s="130">
        <v>123</v>
      </c>
      <c r="P47" s="115">
        <v>14047</v>
      </c>
      <c r="Q47" s="130">
        <v>185</v>
      </c>
      <c r="R47" s="115">
        <v>1331039</v>
      </c>
      <c r="S47" s="115">
        <v>194</v>
      </c>
    </row>
    <row r="48" spans="1:22" ht="15" x14ac:dyDescent="0.3">
      <c r="A48" s="9" t="s">
        <v>43</v>
      </c>
      <c r="B48" s="58">
        <v>855083</v>
      </c>
      <c r="C48" s="128">
        <v>190</v>
      </c>
      <c r="D48" s="58">
        <v>105718</v>
      </c>
      <c r="E48" s="128">
        <v>107</v>
      </c>
      <c r="F48" s="58">
        <v>9084</v>
      </c>
      <c r="G48" s="128">
        <v>175</v>
      </c>
      <c r="H48" s="58">
        <v>969885</v>
      </c>
      <c r="I48" s="58">
        <v>181</v>
      </c>
      <c r="J48" s="71"/>
      <c r="K48" s="9" t="s">
        <v>43</v>
      </c>
      <c r="L48" s="58">
        <v>871828</v>
      </c>
      <c r="M48" s="128">
        <v>190</v>
      </c>
      <c r="N48" s="58">
        <v>119017</v>
      </c>
      <c r="O48" s="128">
        <v>108</v>
      </c>
      <c r="P48" s="58">
        <v>9965</v>
      </c>
      <c r="Q48" s="128">
        <v>176</v>
      </c>
      <c r="R48" s="58">
        <v>1000810</v>
      </c>
      <c r="S48" s="58">
        <v>180</v>
      </c>
    </row>
    <row r="49" spans="1:19" ht="15" x14ac:dyDescent="0.3">
      <c r="A49" s="9" t="s">
        <v>44</v>
      </c>
      <c r="B49" s="58">
        <v>589856</v>
      </c>
      <c r="C49" s="128">
        <v>161</v>
      </c>
      <c r="D49" s="58">
        <v>79973</v>
      </c>
      <c r="E49" s="128">
        <v>95</v>
      </c>
      <c r="F49" s="58">
        <v>6096</v>
      </c>
      <c r="G49" s="128">
        <v>158</v>
      </c>
      <c r="H49" s="58">
        <v>675925</v>
      </c>
      <c r="I49" s="58">
        <v>153</v>
      </c>
      <c r="J49" s="71"/>
      <c r="K49" s="9" t="s">
        <v>44</v>
      </c>
      <c r="L49" s="58">
        <v>603480</v>
      </c>
      <c r="M49" s="128">
        <v>161</v>
      </c>
      <c r="N49" s="58">
        <v>90921</v>
      </c>
      <c r="O49" s="128">
        <v>96</v>
      </c>
      <c r="P49" s="58">
        <v>6679</v>
      </c>
      <c r="Q49" s="128">
        <v>158</v>
      </c>
      <c r="R49" s="58">
        <v>701080</v>
      </c>
      <c r="S49" s="58">
        <v>153</v>
      </c>
    </row>
    <row r="50" spans="1:19" ht="15" x14ac:dyDescent="0.3">
      <c r="A50" s="9" t="s">
        <v>45</v>
      </c>
      <c r="B50" s="58">
        <v>382733</v>
      </c>
      <c r="C50" s="128">
        <v>130</v>
      </c>
      <c r="D50" s="58">
        <v>57002</v>
      </c>
      <c r="E50" s="128">
        <v>58</v>
      </c>
      <c r="F50" s="58">
        <v>4139</v>
      </c>
      <c r="G50" s="128">
        <v>113</v>
      </c>
      <c r="H50" s="58">
        <v>443874</v>
      </c>
      <c r="I50" s="58">
        <v>120</v>
      </c>
      <c r="J50" s="71"/>
      <c r="K50" s="9" t="s">
        <v>45</v>
      </c>
      <c r="L50" s="58">
        <v>392042</v>
      </c>
      <c r="M50" s="128">
        <v>130</v>
      </c>
      <c r="N50" s="58">
        <v>65702</v>
      </c>
      <c r="O50" s="128">
        <v>58</v>
      </c>
      <c r="P50" s="58">
        <v>4589</v>
      </c>
      <c r="Q50" s="128">
        <v>113</v>
      </c>
      <c r="R50" s="58">
        <v>462333</v>
      </c>
      <c r="S50" s="58">
        <v>119</v>
      </c>
    </row>
    <row r="51" spans="1:19" ht="15" x14ac:dyDescent="0.3">
      <c r="A51" s="9" t="s">
        <v>46</v>
      </c>
      <c r="B51" s="58">
        <v>241172</v>
      </c>
      <c r="C51" s="128">
        <v>99</v>
      </c>
      <c r="D51" s="58">
        <v>39212</v>
      </c>
      <c r="E51" s="128">
        <v>46</v>
      </c>
      <c r="F51" s="58">
        <v>2615</v>
      </c>
      <c r="G51" s="128">
        <v>88</v>
      </c>
      <c r="H51" s="58">
        <v>282999</v>
      </c>
      <c r="I51" s="58">
        <v>92</v>
      </c>
      <c r="J51" s="71"/>
      <c r="K51" s="9" t="s">
        <v>46</v>
      </c>
      <c r="L51" s="58">
        <v>248797</v>
      </c>
      <c r="M51" s="128">
        <v>99</v>
      </c>
      <c r="N51" s="58">
        <v>46255</v>
      </c>
      <c r="O51" s="128">
        <v>46</v>
      </c>
      <c r="P51" s="58">
        <v>2863</v>
      </c>
      <c r="Q51" s="128">
        <v>88</v>
      </c>
      <c r="R51" s="58">
        <v>297915</v>
      </c>
      <c r="S51" s="58">
        <v>91</v>
      </c>
    </row>
    <row r="52" spans="1:19" ht="15" x14ac:dyDescent="0.3">
      <c r="A52" s="9" t="s">
        <v>47</v>
      </c>
      <c r="B52" s="58">
        <v>148836</v>
      </c>
      <c r="C52" s="128">
        <v>69</v>
      </c>
      <c r="D52" s="58">
        <v>27030</v>
      </c>
      <c r="E52" s="128">
        <v>34</v>
      </c>
      <c r="F52" s="58">
        <v>1822</v>
      </c>
      <c r="G52" s="128">
        <v>63</v>
      </c>
      <c r="H52" s="58">
        <v>177688</v>
      </c>
      <c r="I52" s="58">
        <v>64</v>
      </c>
      <c r="J52" s="71"/>
      <c r="K52" s="9" t="s">
        <v>47</v>
      </c>
      <c r="L52" s="58">
        <v>155344</v>
      </c>
      <c r="M52" s="128">
        <v>69</v>
      </c>
      <c r="N52" s="58">
        <v>32688</v>
      </c>
      <c r="O52" s="128">
        <v>34</v>
      </c>
      <c r="P52" s="58">
        <v>2041</v>
      </c>
      <c r="Q52" s="128">
        <v>63</v>
      </c>
      <c r="R52" s="58">
        <v>190073</v>
      </c>
      <c r="S52" s="58">
        <v>63</v>
      </c>
    </row>
    <row r="53" spans="1:19" ht="15" x14ac:dyDescent="0.3">
      <c r="A53" s="9" t="s">
        <v>48</v>
      </c>
      <c r="B53" s="58">
        <v>236222</v>
      </c>
      <c r="C53" s="128">
        <v>53</v>
      </c>
      <c r="D53" s="58">
        <v>55035</v>
      </c>
      <c r="E53" s="128">
        <v>27</v>
      </c>
      <c r="F53" s="58">
        <v>3642</v>
      </c>
      <c r="G53" s="128">
        <v>50</v>
      </c>
      <c r="H53" s="58">
        <v>294899</v>
      </c>
      <c r="I53" s="58">
        <v>48</v>
      </c>
      <c r="J53" s="71"/>
      <c r="K53" s="9" t="s">
        <v>48</v>
      </c>
      <c r="L53" s="58">
        <v>259700</v>
      </c>
      <c r="M53" s="128">
        <v>53</v>
      </c>
      <c r="N53" s="58">
        <v>79036</v>
      </c>
      <c r="O53" s="128">
        <v>27</v>
      </c>
      <c r="P53" s="58">
        <v>4175</v>
      </c>
      <c r="Q53" s="128">
        <v>50</v>
      </c>
      <c r="R53" s="58">
        <v>342911</v>
      </c>
      <c r="S53" s="58">
        <v>47</v>
      </c>
    </row>
    <row r="54" spans="1:19" ht="15" x14ac:dyDescent="0.3">
      <c r="A54" s="9" t="s">
        <v>32</v>
      </c>
      <c r="B54" s="58">
        <v>1416437</v>
      </c>
      <c r="C54" s="128">
        <v>53</v>
      </c>
      <c r="D54" s="58">
        <v>232672</v>
      </c>
      <c r="E54" s="128">
        <v>27</v>
      </c>
      <c r="F54" s="58">
        <v>15831</v>
      </c>
      <c r="G54" s="128">
        <v>44</v>
      </c>
      <c r="H54" s="58">
        <v>1664940</v>
      </c>
      <c r="I54" s="58">
        <v>49</v>
      </c>
      <c r="J54" s="71"/>
      <c r="K54" s="9" t="s">
        <v>32</v>
      </c>
      <c r="L54" s="58">
        <v>1362000</v>
      </c>
      <c r="M54" s="128">
        <v>53</v>
      </c>
      <c r="N54" s="58">
        <v>200077</v>
      </c>
      <c r="O54" s="128">
        <v>27</v>
      </c>
      <c r="P54" s="58">
        <v>16206</v>
      </c>
      <c r="Q54" s="128">
        <v>50</v>
      </c>
      <c r="R54" s="58">
        <v>1578283</v>
      </c>
      <c r="S54" s="58">
        <v>50</v>
      </c>
    </row>
    <row r="55" spans="1:19" ht="15" x14ac:dyDescent="0.25">
      <c r="A55" s="131" t="s">
        <v>78</v>
      </c>
      <c r="B55" s="131">
        <v>7437657</v>
      </c>
      <c r="C55" s="132">
        <v>155</v>
      </c>
      <c r="D55" s="131">
        <v>990067</v>
      </c>
      <c r="E55" s="132">
        <v>86</v>
      </c>
      <c r="F55" s="131">
        <v>85794</v>
      </c>
      <c r="G55" s="132">
        <v>141</v>
      </c>
      <c r="H55" s="131">
        <v>8513518</v>
      </c>
      <c r="I55" s="131">
        <v>147</v>
      </c>
      <c r="J55" s="92"/>
      <c r="K55" s="131" t="s">
        <v>78</v>
      </c>
      <c r="L55" s="131">
        <v>7513294</v>
      </c>
      <c r="M55" s="132">
        <v>156</v>
      </c>
      <c r="N55" s="131">
        <v>1065480</v>
      </c>
      <c r="O55" s="132">
        <v>88</v>
      </c>
      <c r="P55" s="131">
        <v>92648</v>
      </c>
      <c r="Q55" s="132">
        <v>145</v>
      </c>
      <c r="R55" s="131">
        <v>8671422</v>
      </c>
      <c r="S55" s="131">
        <v>147</v>
      </c>
    </row>
    <row r="56" spans="1:19" ht="23.5" customHeight="1" x14ac:dyDescent="0.25">
      <c r="A56" s="406" t="s">
        <v>87</v>
      </c>
      <c r="B56" s="406"/>
      <c r="C56" s="406"/>
      <c r="D56" s="406"/>
      <c r="E56" s="406"/>
      <c r="F56" s="406"/>
      <c r="G56" s="406"/>
      <c r="H56" s="406"/>
      <c r="I56" s="406"/>
      <c r="J56" s="92"/>
      <c r="K56" s="405" t="s">
        <v>124</v>
      </c>
      <c r="L56" s="405"/>
      <c r="M56" s="405"/>
      <c r="N56" s="405"/>
      <c r="O56" s="405"/>
      <c r="P56" s="405"/>
      <c r="Q56" s="405"/>
      <c r="R56" s="405"/>
      <c r="S56" s="405"/>
    </row>
    <row r="57" spans="1:19" ht="15" x14ac:dyDescent="0.3">
      <c r="A57" s="9" t="s">
        <v>53</v>
      </c>
      <c r="B57" s="58">
        <v>3530844</v>
      </c>
      <c r="C57" s="128">
        <v>203</v>
      </c>
      <c r="D57" s="58">
        <v>393486</v>
      </c>
      <c r="E57" s="128">
        <v>133</v>
      </c>
      <c r="F57" s="58">
        <v>42240</v>
      </c>
      <c r="G57" s="128">
        <v>186</v>
      </c>
      <c r="H57" s="58">
        <v>3966570</v>
      </c>
      <c r="I57" s="58">
        <v>196</v>
      </c>
      <c r="J57" s="92"/>
      <c r="K57" s="9" t="s">
        <v>53</v>
      </c>
      <c r="L57" s="58">
        <v>3641918</v>
      </c>
      <c r="M57" s="128">
        <v>203</v>
      </c>
      <c r="N57" s="58">
        <v>439569</v>
      </c>
      <c r="O57" s="128">
        <v>134</v>
      </c>
      <c r="P57" s="58">
        <v>46953</v>
      </c>
      <c r="Q57" s="128">
        <v>188</v>
      </c>
      <c r="R57" s="58">
        <v>4128440</v>
      </c>
      <c r="S57" s="58">
        <v>195</v>
      </c>
    </row>
    <row r="58" spans="1:19" ht="15" x14ac:dyDescent="0.3">
      <c r="A58" s="129" t="s">
        <v>55</v>
      </c>
      <c r="B58" s="115">
        <v>851863</v>
      </c>
      <c r="C58" s="130">
        <v>201</v>
      </c>
      <c r="D58" s="115">
        <v>87060</v>
      </c>
      <c r="E58" s="130">
        <v>136</v>
      </c>
      <c r="F58" s="115">
        <v>11758</v>
      </c>
      <c r="G58" s="130">
        <v>181</v>
      </c>
      <c r="H58" s="115">
        <v>950681</v>
      </c>
      <c r="I58" s="115">
        <v>194</v>
      </c>
      <c r="J58" s="92"/>
      <c r="K58" s="129" t="s">
        <v>55</v>
      </c>
      <c r="L58" s="115">
        <v>910177</v>
      </c>
      <c r="M58" s="130">
        <v>200</v>
      </c>
      <c r="N58" s="115">
        <v>97923</v>
      </c>
      <c r="O58" s="130">
        <v>137</v>
      </c>
      <c r="P58" s="115">
        <v>13089</v>
      </c>
      <c r="Q58" s="130">
        <v>186</v>
      </c>
      <c r="R58" s="115">
        <v>1021189</v>
      </c>
      <c r="S58" s="115">
        <v>194</v>
      </c>
    </row>
    <row r="59" spans="1:19" ht="15" x14ac:dyDescent="0.3">
      <c r="A59" s="129" t="s">
        <v>41</v>
      </c>
      <c r="B59" s="115">
        <v>1529798</v>
      </c>
      <c r="C59" s="130">
        <v>204</v>
      </c>
      <c r="D59" s="115">
        <v>170064</v>
      </c>
      <c r="E59" s="130">
        <v>140</v>
      </c>
      <c r="F59" s="115">
        <v>17666</v>
      </c>
      <c r="G59" s="130">
        <v>191</v>
      </c>
      <c r="H59" s="115">
        <v>1717528</v>
      </c>
      <c r="I59" s="115">
        <v>197</v>
      </c>
      <c r="J59" s="92"/>
      <c r="K59" s="129" t="s">
        <v>41</v>
      </c>
      <c r="L59" s="115">
        <v>1562583</v>
      </c>
      <c r="M59" s="130">
        <v>204</v>
      </c>
      <c r="N59" s="115">
        <v>189223</v>
      </c>
      <c r="O59" s="130">
        <v>142</v>
      </c>
      <c r="P59" s="115">
        <v>19589</v>
      </c>
      <c r="Q59" s="130">
        <v>191</v>
      </c>
      <c r="R59" s="115">
        <v>1771395</v>
      </c>
      <c r="S59" s="115">
        <v>197</v>
      </c>
    </row>
    <row r="60" spans="1:19" ht="15" x14ac:dyDescent="0.3">
      <c r="A60" s="129" t="s">
        <v>42</v>
      </c>
      <c r="B60" s="115">
        <v>1149183</v>
      </c>
      <c r="C60" s="130">
        <v>203</v>
      </c>
      <c r="D60" s="115">
        <v>136362</v>
      </c>
      <c r="E60" s="130">
        <v>122</v>
      </c>
      <c r="F60" s="115">
        <v>12816</v>
      </c>
      <c r="G60" s="130">
        <v>184</v>
      </c>
      <c r="H60" s="115">
        <v>1298361</v>
      </c>
      <c r="I60" s="115">
        <v>194</v>
      </c>
      <c r="J60" s="92"/>
      <c r="K60" s="129" t="s">
        <v>42</v>
      </c>
      <c r="L60" s="115">
        <v>1169158</v>
      </c>
      <c r="M60" s="130">
        <v>203</v>
      </c>
      <c r="N60" s="115">
        <v>152423</v>
      </c>
      <c r="O60" s="130">
        <v>123</v>
      </c>
      <c r="P60" s="115">
        <v>14275</v>
      </c>
      <c r="Q60" s="130">
        <v>185</v>
      </c>
      <c r="R60" s="115">
        <v>1335856</v>
      </c>
      <c r="S60" s="115">
        <v>194</v>
      </c>
    </row>
    <row r="61" spans="1:19" ht="15" x14ac:dyDescent="0.3">
      <c r="A61" s="9" t="s">
        <v>43</v>
      </c>
      <c r="B61" s="58">
        <v>857864</v>
      </c>
      <c r="C61" s="128">
        <v>190</v>
      </c>
      <c r="D61" s="58">
        <v>107765</v>
      </c>
      <c r="E61" s="128">
        <v>107</v>
      </c>
      <c r="F61" s="58">
        <v>9192</v>
      </c>
      <c r="G61" s="128">
        <v>175</v>
      </c>
      <c r="H61" s="58">
        <v>974821</v>
      </c>
      <c r="I61" s="58">
        <v>181</v>
      </c>
      <c r="J61" s="92"/>
      <c r="K61" s="9" t="s">
        <v>43</v>
      </c>
      <c r="L61" s="58">
        <v>873487</v>
      </c>
      <c r="M61" s="128">
        <v>190</v>
      </c>
      <c r="N61" s="58">
        <v>120738</v>
      </c>
      <c r="O61" s="128">
        <v>108</v>
      </c>
      <c r="P61" s="58">
        <v>10114</v>
      </c>
      <c r="Q61" s="128">
        <v>176</v>
      </c>
      <c r="R61" s="58">
        <v>1004339</v>
      </c>
      <c r="S61" s="58">
        <v>180</v>
      </c>
    </row>
    <row r="62" spans="1:19" ht="15" x14ac:dyDescent="0.3">
      <c r="A62" s="9" t="s">
        <v>44</v>
      </c>
      <c r="B62" s="58">
        <v>592283</v>
      </c>
      <c r="C62" s="128">
        <v>161</v>
      </c>
      <c r="D62" s="58">
        <v>81625</v>
      </c>
      <c r="E62" s="128">
        <v>95</v>
      </c>
      <c r="F62" s="58">
        <v>6157</v>
      </c>
      <c r="G62" s="128">
        <v>158</v>
      </c>
      <c r="H62" s="58">
        <v>680065</v>
      </c>
      <c r="I62" s="58">
        <v>153</v>
      </c>
      <c r="J62" s="92"/>
      <c r="K62" s="9" t="s">
        <v>44</v>
      </c>
      <c r="L62" s="58">
        <v>604488</v>
      </c>
      <c r="M62" s="128">
        <v>161</v>
      </c>
      <c r="N62" s="58">
        <v>91996</v>
      </c>
      <c r="O62" s="128">
        <v>96</v>
      </c>
      <c r="P62" s="58">
        <v>6787</v>
      </c>
      <c r="Q62" s="128">
        <v>158</v>
      </c>
      <c r="R62" s="58">
        <v>703271</v>
      </c>
      <c r="S62" s="58">
        <v>153</v>
      </c>
    </row>
    <row r="63" spans="1:19" ht="15" x14ac:dyDescent="0.3">
      <c r="A63" s="9" t="s">
        <v>45</v>
      </c>
      <c r="B63" s="58">
        <v>384077</v>
      </c>
      <c r="C63" s="128">
        <v>130</v>
      </c>
      <c r="D63" s="58">
        <v>58437</v>
      </c>
      <c r="E63" s="128">
        <v>58</v>
      </c>
      <c r="F63" s="58">
        <v>4194</v>
      </c>
      <c r="G63" s="128">
        <v>113</v>
      </c>
      <c r="H63" s="58">
        <v>446708</v>
      </c>
      <c r="I63" s="58">
        <v>120</v>
      </c>
      <c r="J63" s="92"/>
      <c r="K63" s="9" t="s">
        <v>45</v>
      </c>
      <c r="L63" s="58">
        <v>392675</v>
      </c>
      <c r="M63" s="128">
        <v>130</v>
      </c>
      <c r="N63" s="58">
        <v>66545</v>
      </c>
      <c r="O63" s="128">
        <v>58</v>
      </c>
      <c r="P63" s="58">
        <v>4647</v>
      </c>
      <c r="Q63" s="128">
        <v>113</v>
      </c>
      <c r="R63" s="58">
        <v>463867</v>
      </c>
      <c r="S63" s="58">
        <v>119</v>
      </c>
    </row>
    <row r="64" spans="1:19" ht="15" x14ac:dyDescent="0.3">
      <c r="A64" s="9" t="s">
        <v>46</v>
      </c>
      <c r="B64" s="58">
        <v>242894</v>
      </c>
      <c r="C64" s="128">
        <v>99</v>
      </c>
      <c r="D64" s="58">
        <v>40177</v>
      </c>
      <c r="E64" s="128">
        <v>46</v>
      </c>
      <c r="F64" s="58">
        <v>2642</v>
      </c>
      <c r="G64" s="128">
        <v>88</v>
      </c>
      <c r="H64" s="58">
        <v>285713</v>
      </c>
      <c r="I64" s="58">
        <v>92</v>
      </c>
      <c r="J64" s="92"/>
      <c r="K64" s="9" t="s">
        <v>46</v>
      </c>
      <c r="L64" s="58">
        <v>249393</v>
      </c>
      <c r="M64" s="128">
        <v>99</v>
      </c>
      <c r="N64" s="58">
        <v>47086</v>
      </c>
      <c r="O64" s="128">
        <v>46</v>
      </c>
      <c r="P64" s="58">
        <v>2904</v>
      </c>
      <c r="Q64" s="128">
        <v>88</v>
      </c>
      <c r="R64" s="58">
        <v>299383</v>
      </c>
      <c r="S64" s="58">
        <v>91</v>
      </c>
    </row>
    <row r="65" spans="1:19" ht="15" x14ac:dyDescent="0.3">
      <c r="A65" s="9" t="s">
        <v>47</v>
      </c>
      <c r="B65" s="58">
        <v>150123</v>
      </c>
      <c r="C65" s="128">
        <v>69</v>
      </c>
      <c r="D65" s="58">
        <v>27684</v>
      </c>
      <c r="E65" s="128">
        <v>34</v>
      </c>
      <c r="F65" s="58">
        <v>1849</v>
      </c>
      <c r="G65" s="128">
        <v>63</v>
      </c>
      <c r="H65" s="58">
        <v>179656</v>
      </c>
      <c r="I65" s="58">
        <v>64</v>
      </c>
      <c r="J65" s="92"/>
      <c r="K65" s="9" t="s">
        <v>47</v>
      </c>
      <c r="L65" s="58">
        <v>155831</v>
      </c>
      <c r="M65" s="128">
        <v>69</v>
      </c>
      <c r="N65" s="58">
        <v>33323</v>
      </c>
      <c r="O65" s="128">
        <v>34</v>
      </c>
      <c r="P65" s="58">
        <v>2075</v>
      </c>
      <c r="Q65" s="128">
        <v>63</v>
      </c>
      <c r="R65" s="58">
        <v>191229</v>
      </c>
      <c r="S65" s="58">
        <v>63</v>
      </c>
    </row>
    <row r="66" spans="1:19" ht="15" x14ac:dyDescent="0.3">
      <c r="A66" s="9" t="s">
        <v>48</v>
      </c>
      <c r="B66" s="58">
        <v>240640</v>
      </c>
      <c r="C66" s="128">
        <v>53</v>
      </c>
      <c r="D66" s="58">
        <v>57152</v>
      </c>
      <c r="E66" s="128">
        <v>27</v>
      </c>
      <c r="F66" s="58">
        <v>3742</v>
      </c>
      <c r="G66" s="128">
        <v>50</v>
      </c>
      <c r="H66" s="58">
        <v>301534</v>
      </c>
      <c r="I66" s="58">
        <v>48</v>
      </c>
      <c r="J66" s="92"/>
      <c r="K66" s="9" t="s">
        <v>48</v>
      </c>
      <c r="L66" s="58">
        <v>262493</v>
      </c>
      <c r="M66" s="128">
        <v>53</v>
      </c>
      <c r="N66" s="58">
        <v>81360</v>
      </c>
      <c r="O66" s="128">
        <v>27</v>
      </c>
      <c r="P66" s="58">
        <v>4261</v>
      </c>
      <c r="Q66" s="128">
        <v>50</v>
      </c>
      <c r="R66" s="58">
        <v>348114</v>
      </c>
      <c r="S66" s="58">
        <v>47</v>
      </c>
    </row>
    <row r="67" spans="1:19" ht="15" x14ac:dyDescent="0.3">
      <c r="A67" s="9" t="s">
        <v>32</v>
      </c>
      <c r="B67" s="58">
        <v>1384381</v>
      </c>
      <c r="C67" s="128">
        <v>53</v>
      </c>
      <c r="D67" s="58">
        <v>226257</v>
      </c>
      <c r="E67" s="128">
        <v>27</v>
      </c>
      <c r="F67" s="58">
        <v>15198</v>
      </c>
      <c r="G67" s="128">
        <v>43</v>
      </c>
      <c r="H67" s="58">
        <v>1625836</v>
      </c>
      <c r="I67" s="58">
        <v>49</v>
      </c>
      <c r="J67" s="92"/>
      <c r="K67" s="9" t="s">
        <v>32</v>
      </c>
      <c r="L67" s="58">
        <v>1362843</v>
      </c>
      <c r="M67" s="128">
        <v>53</v>
      </c>
      <c r="N67" s="58">
        <v>199726</v>
      </c>
      <c r="O67" s="128">
        <v>27</v>
      </c>
      <c r="P67" s="58">
        <v>16465</v>
      </c>
      <c r="Q67" s="128">
        <v>50</v>
      </c>
      <c r="R67" s="58">
        <v>1579034</v>
      </c>
      <c r="S67" s="58">
        <v>50</v>
      </c>
    </row>
    <row r="68" spans="1:19" ht="15" x14ac:dyDescent="0.25">
      <c r="A68" s="131" t="s">
        <v>78</v>
      </c>
      <c r="B68" s="131">
        <v>7383106</v>
      </c>
      <c r="C68" s="132">
        <v>155</v>
      </c>
      <c r="D68" s="131">
        <v>992583</v>
      </c>
      <c r="E68" s="132">
        <v>86</v>
      </c>
      <c r="F68" s="131">
        <v>85214</v>
      </c>
      <c r="G68" s="132">
        <v>142</v>
      </c>
      <c r="H68" s="131">
        <v>8460903</v>
      </c>
      <c r="I68" s="131">
        <v>147</v>
      </c>
      <c r="J68" s="92"/>
      <c r="K68" s="131" t="s">
        <v>78</v>
      </c>
      <c r="L68" s="131">
        <v>7543128</v>
      </c>
      <c r="M68" s="132">
        <v>156</v>
      </c>
      <c r="N68" s="131">
        <v>1080343</v>
      </c>
      <c r="O68" s="132">
        <v>88</v>
      </c>
      <c r="P68" s="131">
        <v>94206</v>
      </c>
      <c r="Q68" s="132">
        <v>145</v>
      </c>
      <c r="R68" s="131">
        <v>8717677</v>
      </c>
      <c r="S68" s="131">
        <v>147</v>
      </c>
    </row>
    <row r="69" spans="1:19" ht="25.5" customHeight="1" x14ac:dyDescent="0.3">
      <c r="A69" s="136" t="str">
        <f>+INDICE!B10</f>
        <v xml:space="preserve"> Lettura dati 25 settembre 2023</v>
      </c>
    </row>
  </sheetData>
  <mergeCells count="18">
    <mergeCell ref="K56:S56"/>
    <mergeCell ref="K4:S4"/>
    <mergeCell ref="A56:I56"/>
    <mergeCell ref="A43:I43"/>
    <mergeCell ref="A30:I30"/>
    <mergeCell ref="A17:I17"/>
    <mergeCell ref="K43:S43"/>
    <mergeCell ref="K30:S30"/>
    <mergeCell ref="B2:C2"/>
    <mergeCell ref="D2:E2"/>
    <mergeCell ref="F2:G2"/>
    <mergeCell ref="H2:I2"/>
    <mergeCell ref="A4:I4"/>
    <mergeCell ref="L2:M2"/>
    <mergeCell ref="N2:O2"/>
    <mergeCell ref="P2:Q2"/>
    <mergeCell ref="R2:S2"/>
    <mergeCell ref="K17:S17"/>
  </mergeCells>
  <pageMargins left="0.70866141732283472" right="0.70866141732283472" top="0.94488188976377963" bottom="0.74803149606299213" header="0.31496062992125984" footer="0.31496062992125984"/>
  <pageSetup paperSize="9" scale="40" orientation="landscape" r:id="rId1"/>
  <headerFooter>
    <oddHeader>&amp;COSSERVATORIO ASSEGNO UNICO UNIVERSALE</oddHeader>
    <oddFooter>&amp;CINPS - COORDINAMENTO GENERALE STATISTICO ATTUARIALE</oddFooter>
  </headerFooter>
  <colBreaks count="1" manualBreakCount="1">
    <brk id="11" max="1048575" man="1"/>
  </col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069E77-12FF-4954-ABDE-22C668BAA800}">
  <sheetPr>
    <pageSetUpPr fitToPage="1"/>
  </sheetPr>
  <dimension ref="A1:U83"/>
  <sheetViews>
    <sheetView showGridLines="0" tabSelected="1" view="pageBreakPreview" zoomScale="62" zoomScaleNormal="65" zoomScaleSheetLayoutView="62" workbookViewId="0">
      <selection activeCell="B1" sqref="B1"/>
    </sheetView>
  </sheetViews>
  <sheetFormatPr defaultColWidth="9.453125" defaultRowHeight="13.5" x14ac:dyDescent="0.25"/>
  <cols>
    <col min="1" max="1" width="29.7265625" style="73" customWidth="1"/>
    <col min="2" max="2" width="16.7265625" style="73" bestFit="1" customWidth="1"/>
    <col min="3" max="3" width="12.81640625" style="73" customWidth="1"/>
    <col min="4" max="4" width="17.1796875" style="73" customWidth="1"/>
    <col min="5" max="5" width="13.453125" style="73" customWidth="1"/>
    <col min="6" max="6" width="16.26953125" style="73" customWidth="1"/>
    <col min="7" max="7" width="11.453125" style="73" customWidth="1"/>
    <col min="8" max="8" width="16.7265625" style="73" bestFit="1" customWidth="1"/>
    <col min="9" max="9" width="12.81640625" style="73" customWidth="1"/>
    <col min="10" max="10" width="7.81640625" style="73" customWidth="1"/>
    <col min="11" max="11" width="32.7265625" style="73" customWidth="1"/>
    <col min="12" max="12" width="19" style="73" customWidth="1"/>
    <col min="13" max="13" width="16.81640625" style="73" customWidth="1"/>
    <col min="14" max="14" width="17.7265625" style="73" customWidth="1"/>
    <col min="15" max="15" width="13.1796875" style="73" customWidth="1"/>
    <col min="16" max="16" width="15.1796875" style="73" customWidth="1"/>
    <col min="17" max="17" width="12.26953125" style="73" customWidth="1"/>
    <col min="18" max="18" width="16.453125" style="73" customWidth="1"/>
    <col min="19" max="19" width="12.81640625" style="73" customWidth="1"/>
    <col min="20" max="16384" width="9.453125" style="73"/>
  </cols>
  <sheetData>
    <row r="1" spans="1:19" ht="56.5" customHeight="1" thickBot="1" x14ac:dyDescent="0.3">
      <c r="A1" s="334" t="s">
        <v>141</v>
      </c>
      <c r="B1" s="334"/>
      <c r="C1" s="334"/>
      <c r="D1" s="334"/>
      <c r="E1" s="334"/>
      <c r="F1" s="334"/>
      <c r="G1" s="334"/>
      <c r="H1" s="334"/>
      <c r="I1" s="334"/>
      <c r="J1" s="333"/>
      <c r="K1" s="334"/>
      <c r="L1" s="334"/>
      <c r="M1" s="334"/>
      <c r="N1" s="334"/>
      <c r="O1" s="334"/>
      <c r="P1" s="334"/>
      <c r="Q1" s="334"/>
      <c r="R1" s="334"/>
      <c r="S1" s="334"/>
    </row>
    <row r="2" spans="1:19" s="57" customFormat="1" ht="24" customHeight="1" thickTop="1" x14ac:dyDescent="0.35">
      <c r="A2" s="158"/>
      <c r="B2" s="403" t="s">
        <v>51</v>
      </c>
      <c r="C2" s="404"/>
      <c r="D2" s="403" t="s">
        <v>52</v>
      </c>
      <c r="E2" s="404"/>
      <c r="F2" s="403" t="s">
        <v>64</v>
      </c>
      <c r="G2" s="404"/>
      <c r="H2" s="403" t="s">
        <v>33</v>
      </c>
      <c r="I2" s="403"/>
      <c r="J2" s="133"/>
      <c r="K2" s="326"/>
      <c r="L2" s="403" t="s">
        <v>51</v>
      </c>
      <c r="M2" s="404"/>
      <c r="N2" s="403" t="s">
        <v>52</v>
      </c>
      <c r="O2" s="404"/>
      <c r="P2" s="403" t="s">
        <v>64</v>
      </c>
      <c r="Q2" s="404"/>
      <c r="R2" s="403" t="s">
        <v>33</v>
      </c>
      <c r="S2" s="403"/>
    </row>
    <row r="3" spans="1:19" s="9" customFormat="1" ht="64" customHeight="1" thickBot="1" x14ac:dyDescent="0.35">
      <c r="A3" s="157" t="s">
        <v>49</v>
      </c>
      <c r="B3" s="134" t="s">
        <v>103</v>
      </c>
      <c r="C3" s="29" t="s">
        <v>105</v>
      </c>
      <c r="D3" s="134" t="s">
        <v>103</v>
      </c>
      <c r="E3" s="29" t="s">
        <v>105</v>
      </c>
      <c r="F3" s="134" t="s">
        <v>103</v>
      </c>
      <c r="G3" s="29" t="s">
        <v>105</v>
      </c>
      <c r="H3" s="134" t="s">
        <v>103</v>
      </c>
      <c r="I3" s="28" t="s">
        <v>105</v>
      </c>
      <c r="J3" s="133"/>
      <c r="K3" s="325" t="s">
        <v>49</v>
      </c>
      <c r="L3" s="134" t="s">
        <v>103</v>
      </c>
      <c r="M3" s="29" t="s">
        <v>105</v>
      </c>
      <c r="N3" s="134" t="s">
        <v>103</v>
      </c>
      <c r="O3" s="29" t="s">
        <v>105</v>
      </c>
      <c r="P3" s="134" t="s">
        <v>103</v>
      </c>
      <c r="Q3" s="29" t="s">
        <v>105</v>
      </c>
      <c r="R3" s="134" t="s">
        <v>103</v>
      </c>
      <c r="S3" s="28" t="s">
        <v>105</v>
      </c>
    </row>
    <row r="4" spans="1:19" ht="24" customHeight="1" thickTop="1" x14ac:dyDescent="0.25">
      <c r="A4" s="406" t="s">
        <v>132</v>
      </c>
      <c r="B4" s="406"/>
      <c r="C4" s="406"/>
      <c r="D4" s="406"/>
      <c r="E4" s="406"/>
      <c r="F4" s="406"/>
      <c r="G4" s="406"/>
      <c r="H4" s="406"/>
      <c r="I4" s="406"/>
      <c r="J4" s="133"/>
      <c r="K4" s="406" t="s">
        <v>222</v>
      </c>
      <c r="L4" s="406"/>
      <c r="M4" s="406"/>
      <c r="N4" s="406"/>
      <c r="O4" s="406"/>
      <c r="P4" s="406"/>
      <c r="Q4" s="406"/>
      <c r="R4" s="406"/>
      <c r="S4" s="406"/>
    </row>
    <row r="5" spans="1:19" s="9" customFormat="1" ht="16.5" customHeight="1" x14ac:dyDescent="0.3">
      <c r="A5" s="58" t="s">
        <v>147</v>
      </c>
      <c r="B5" s="58">
        <v>3895670</v>
      </c>
      <c r="C5" s="128">
        <v>226</v>
      </c>
      <c r="D5" s="58">
        <v>477904</v>
      </c>
      <c r="E5" s="128">
        <v>136</v>
      </c>
      <c r="F5" s="58">
        <v>50542</v>
      </c>
      <c r="G5" s="128">
        <v>194</v>
      </c>
      <c r="H5" s="58">
        <v>4424116</v>
      </c>
      <c r="I5" s="58">
        <v>216</v>
      </c>
      <c r="J5" s="133"/>
      <c r="K5" s="58" t="s">
        <v>147</v>
      </c>
      <c r="L5" s="58">
        <v>3658648</v>
      </c>
      <c r="M5" s="128">
        <v>226</v>
      </c>
      <c r="N5" s="58">
        <v>440621</v>
      </c>
      <c r="O5" s="128">
        <v>123</v>
      </c>
      <c r="P5" s="58">
        <v>52180</v>
      </c>
      <c r="Q5" s="128">
        <v>192</v>
      </c>
      <c r="R5" s="58">
        <v>4151449</v>
      </c>
      <c r="S5" s="58">
        <v>214</v>
      </c>
    </row>
    <row r="6" spans="1:19" s="9" customFormat="1" ht="20.25" customHeight="1" x14ac:dyDescent="0.3">
      <c r="A6" s="114" t="s">
        <v>148</v>
      </c>
      <c r="B6" s="115">
        <v>1041469</v>
      </c>
      <c r="C6" s="130">
        <v>226</v>
      </c>
      <c r="D6" s="115">
        <v>113233</v>
      </c>
      <c r="E6" s="130">
        <v>142</v>
      </c>
      <c r="F6" s="115">
        <v>15027</v>
      </c>
      <c r="G6" s="130">
        <v>194</v>
      </c>
      <c r="H6" s="115">
        <v>1169729</v>
      </c>
      <c r="I6" s="115">
        <v>217</v>
      </c>
      <c r="J6" s="133"/>
      <c r="K6" s="114" t="s">
        <v>148</v>
      </c>
      <c r="L6" s="115">
        <v>814481</v>
      </c>
      <c r="M6" s="130">
        <v>225</v>
      </c>
      <c r="N6" s="115">
        <v>89542</v>
      </c>
      <c r="O6" s="130">
        <v>128</v>
      </c>
      <c r="P6" s="115">
        <v>14856</v>
      </c>
      <c r="Q6" s="130">
        <v>192</v>
      </c>
      <c r="R6" s="115">
        <v>918879</v>
      </c>
      <c r="S6" s="115">
        <v>215</v>
      </c>
    </row>
    <row r="7" spans="1:19" s="9" customFormat="1" ht="15" x14ac:dyDescent="0.3">
      <c r="A7" s="114" t="s">
        <v>149</v>
      </c>
      <c r="B7" s="115">
        <v>1656989</v>
      </c>
      <c r="C7" s="130">
        <v>226</v>
      </c>
      <c r="D7" s="115">
        <v>204911</v>
      </c>
      <c r="E7" s="130">
        <v>142</v>
      </c>
      <c r="F7" s="115">
        <v>20848</v>
      </c>
      <c r="G7" s="130">
        <v>196</v>
      </c>
      <c r="H7" s="115">
        <v>1882748</v>
      </c>
      <c r="I7" s="115">
        <v>217</v>
      </c>
      <c r="J7" s="133"/>
      <c r="K7" s="114" t="s">
        <v>149</v>
      </c>
      <c r="L7" s="115">
        <v>1618368</v>
      </c>
      <c r="M7" s="130">
        <v>227</v>
      </c>
      <c r="N7" s="115">
        <v>193440</v>
      </c>
      <c r="O7" s="130">
        <v>128</v>
      </c>
      <c r="P7" s="115">
        <v>21787</v>
      </c>
      <c r="Q7" s="130">
        <v>194</v>
      </c>
      <c r="R7" s="115">
        <v>1833595</v>
      </c>
      <c r="S7" s="115">
        <v>216</v>
      </c>
    </row>
    <row r="8" spans="1:19" s="9" customFormat="1" ht="15" x14ac:dyDescent="0.3">
      <c r="A8" s="114" t="s">
        <v>150</v>
      </c>
      <c r="B8" s="115">
        <v>1197212</v>
      </c>
      <c r="C8" s="130">
        <v>225</v>
      </c>
      <c r="D8" s="115">
        <v>159760</v>
      </c>
      <c r="E8" s="130">
        <v>123</v>
      </c>
      <c r="F8" s="115">
        <v>14667</v>
      </c>
      <c r="G8" s="130">
        <v>193</v>
      </c>
      <c r="H8" s="115">
        <v>1371639</v>
      </c>
      <c r="I8" s="115">
        <v>213</v>
      </c>
      <c r="J8" s="133"/>
      <c r="K8" s="114" t="s">
        <v>150</v>
      </c>
      <c r="L8" s="115">
        <v>1225799</v>
      </c>
      <c r="M8" s="130">
        <v>225</v>
      </c>
      <c r="N8" s="115">
        <v>157639</v>
      </c>
      <c r="O8" s="130">
        <v>114</v>
      </c>
      <c r="P8" s="115">
        <v>15537</v>
      </c>
      <c r="Q8" s="130">
        <v>191</v>
      </c>
      <c r="R8" s="115">
        <v>1398975</v>
      </c>
      <c r="S8" s="115">
        <v>212</v>
      </c>
    </row>
    <row r="9" spans="1:19" s="9" customFormat="1" ht="15" x14ac:dyDescent="0.3">
      <c r="A9" s="58" t="s">
        <v>151</v>
      </c>
      <c r="B9" s="58">
        <v>860253</v>
      </c>
      <c r="C9" s="128">
        <v>210</v>
      </c>
      <c r="D9" s="58">
        <v>122750</v>
      </c>
      <c r="E9" s="128">
        <v>109</v>
      </c>
      <c r="F9" s="58">
        <v>9913</v>
      </c>
      <c r="G9" s="128">
        <v>182</v>
      </c>
      <c r="H9" s="58">
        <v>992916</v>
      </c>
      <c r="I9" s="58">
        <v>197</v>
      </c>
      <c r="J9" s="133"/>
      <c r="K9" s="58" t="s">
        <v>151</v>
      </c>
      <c r="L9" s="58">
        <v>885221</v>
      </c>
      <c r="M9" s="128">
        <v>210</v>
      </c>
      <c r="N9" s="58">
        <v>117651</v>
      </c>
      <c r="O9" s="128">
        <v>103</v>
      </c>
      <c r="P9" s="58">
        <v>10251</v>
      </c>
      <c r="Q9" s="128">
        <v>180</v>
      </c>
      <c r="R9" s="58">
        <v>1013123</v>
      </c>
      <c r="S9" s="58">
        <v>197</v>
      </c>
    </row>
    <row r="10" spans="1:19" s="9" customFormat="1" ht="15" x14ac:dyDescent="0.3">
      <c r="A10" s="58" t="s">
        <v>152</v>
      </c>
      <c r="B10" s="58">
        <v>564036</v>
      </c>
      <c r="C10" s="128">
        <v>177</v>
      </c>
      <c r="D10" s="58">
        <v>89270</v>
      </c>
      <c r="E10" s="128">
        <v>89</v>
      </c>
      <c r="F10" s="58">
        <v>6615</v>
      </c>
      <c r="G10" s="128">
        <v>157</v>
      </c>
      <c r="H10" s="58">
        <v>659921</v>
      </c>
      <c r="I10" s="58">
        <v>165</v>
      </c>
      <c r="J10" s="133"/>
      <c r="K10" s="58" t="s">
        <v>152</v>
      </c>
      <c r="L10" s="58">
        <v>591694</v>
      </c>
      <c r="M10" s="128">
        <v>177</v>
      </c>
      <c r="N10" s="58">
        <v>84559</v>
      </c>
      <c r="O10" s="128">
        <v>86</v>
      </c>
      <c r="P10" s="58">
        <v>6811</v>
      </c>
      <c r="Q10" s="128">
        <v>154</v>
      </c>
      <c r="R10" s="58">
        <v>683064</v>
      </c>
      <c r="S10" s="58">
        <v>166</v>
      </c>
    </row>
    <row r="11" spans="1:19" s="9" customFormat="1" ht="15" x14ac:dyDescent="0.3">
      <c r="A11" s="167" t="s">
        <v>153</v>
      </c>
      <c r="B11" s="58">
        <v>350446</v>
      </c>
      <c r="C11" s="128">
        <v>143</v>
      </c>
      <c r="D11" s="58">
        <v>62674</v>
      </c>
      <c r="E11" s="128">
        <v>63</v>
      </c>
      <c r="F11" s="58">
        <v>4083</v>
      </c>
      <c r="G11" s="128">
        <v>122</v>
      </c>
      <c r="H11" s="58">
        <v>417203</v>
      </c>
      <c r="I11" s="58">
        <v>131</v>
      </c>
      <c r="J11" s="133"/>
      <c r="K11" s="167" t="s">
        <v>153</v>
      </c>
      <c r="L11" s="58">
        <v>370628</v>
      </c>
      <c r="M11" s="128">
        <v>143</v>
      </c>
      <c r="N11" s="58">
        <v>57662</v>
      </c>
      <c r="O11" s="128">
        <v>64</v>
      </c>
      <c r="P11" s="58">
        <v>4392</v>
      </c>
      <c r="Q11" s="128">
        <v>123</v>
      </c>
      <c r="R11" s="58">
        <v>432682</v>
      </c>
      <c r="S11" s="58">
        <v>133</v>
      </c>
    </row>
    <row r="12" spans="1:19" s="9" customFormat="1" ht="15" x14ac:dyDescent="0.3">
      <c r="A12" s="58" t="s">
        <v>154</v>
      </c>
      <c r="B12" s="58">
        <v>211930</v>
      </c>
      <c r="C12" s="128">
        <v>109</v>
      </c>
      <c r="D12" s="58">
        <v>42791</v>
      </c>
      <c r="E12" s="128">
        <v>50</v>
      </c>
      <c r="F12" s="58">
        <v>2626</v>
      </c>
      <c r="G12" s="128">
        <v>95</v>
      </c>
      <c r="H12" s="58">
        <v>257347</v>
      </c>
      <c r="I12" s="58">
        <v>99</v>
      </c>
      <c r="J12" s="133"/>
      <c r="K12" s="58" t="s">
        <v>154</v>
      </c>
      <c r="L12" s="58">
        <v>223997</v>
      </c>
      <c r="M12" s="128">
        <v>110</v>
      </c>
      <c r="N12" s="58">
        <v>37432</v>
      </c>
      <c r="O12" s="128">
        <v>51</v>
      </c>
      <c r="P12" s="58">
        <v>2671</v>
      </c>
      <c r="Q12" s="128">
        <v>95</v>
      </c>
      <c r="R12" s="58">
        <v>264100</v>
      </c>
      <c r="S12" s="58">
        <v>102</v>
      </c>
    </row>
    <row r="13" spans="1:19" s="9" customFormat="1" ht="14.5" customHeight="1" x14ac:dyDescent="0.3">
      <c r="A13" s="58" t="s">
        <v>155</v>
      </c>
      <c r="B13" s="58">
        <v>125149</v>
      </c>
      <c r="C13" s="128">
        <v>76</v>
      </c>
      <c r="D13" s="58">
        <v>28712</v>
      </c>
      <c r="E13" s="128">
        <v>37</v>
      </c>
      <c r="F13" s="58">
        <v>1715</v>
      </c>
      <c r="G13" s="128">
        <v>69</v>
      </c>
      <c r="H13" s="58">
        <v>155576</v>
      </c>
      <c r="I13" s="58">
        <v>69</v>
      </c>
      <c r="J13" s="133"/>
      <c r="K13" s="58" t="s">
        <v>155</v>
      </c>
      <c r="L13" s="58">
        <v>122466</v>
      </c>
      <c r="M13" s="128">
        <v>77</v>
      </c>
      <c r="N13" s="58">
        <v>23143</v>
      </c>
      <c r="O13" s="128">
        <v>38</v>
      </c>
      <c r="P13" s="58">
        <v>1643</v>
      </c>
      <c r="Q13" s="128">
        <v>69</v>
      </c>
      <c r="R13" s="58">
        <v>147252</v>
      </c>
      <c r="S13" s="58">
        <v>71</v>
      </c>
    </row>
    <row r="14" spans="1:19" s="9" customFormat="1" ht="15" x14ac:dyDescent="0.3">
      <c r="A14" s="58" t="s">
        <v>156</v>
      </c>
      <c r="B14" s="58">
        <v>198168</v>
      </c>
      <c r="C14" s="128">
        <v>59</v>
      </c>
      <c r="D14" s="58">
        <v>66611</v>
      </c>
      <c r="E14" s="128">
        <v>29</v>
      </c>
      <c r="F14" s="58">
        <v>3431</v>
      </c>
      <c r="G14" s="128">
        <v>54</v>
      </c>
      <c r="H14" s="58">
        <v>268210</v>
      </c>
      <c r="I14" s="58">
        <v>51</v>
      </c>
      <c r="J14" s="133"/>
      <c r="K14" s="58" t="s">
        <v>156</v>
      </c>
      <c r="L14" s="58">
        <v>150126</v>
      </c>
      <c r="M14" s="128">
        <v>60</v>
      </c>
      <c r="N14" s="58">
        <v>43954</v>
      </c>
      <c r="O14" s="128">
        <v>30</v>
      </c>
      <c r="P14" s="58">
        <v>3088</v>
      </c>
      <c r="Q14" s="128">
        <v>54</v>
      </c>
      <c r="R14" s="58">
        <v>197168</v>
      </c>
      <c r="S14" s="58">
        <v>54</v>
      </c>
    </row>
    <row r="15" spans="1:19" s="9" customFormat="1" ht="15" x14ac:dyDescent="0.3">
      <c r="A15" s="58" t="s">
        <v>32</v>
      </c>
      <c r="B15" s="58">
        <v>1351777</v>
      </c>
      <c r="C15" s="128">
        <v>59</v>
      </c>
      <c r="D15" s="58">
        <v>199663</v>
      </c>
      <c r="E15" s="128">
        <v>30</v>
      </c>
      <c r="F15" s="58">
        <v>16381</v>
      </c>
      <c r="G15" s="128">
        <v>54</v>
      </c>
      <c r="H15" s="58">
        <v>1567821</v>
      </c>
      <c r="I15" s="58">
        <v>55</v>
      </c>
      <c r="J15" s="133"/>
      <c r="K15" s="58" t="s">
        <v>32</v>
      </c>
      <c r="L15" s="58">
        <v>1667308</v>
      </c>
      <c r="M15" s="128">
        <v>58</v>
      </c>
      <c r="N15" s="58">
        <v>299462</v>
      </c>
      <c r="O15" s="128">
        <v>29</v>
      </c>
      <c r="P15" s="58">
        <v>19505</v>
      </c>
      <c r="Q15" s="128">
        <v>54</v>
      </c>
      <c r="R15" s="58">
        <v>1986275</v>
      </c>
      <c r="S15" s="58">
        <v>54</v>
      </c>
    </row>
    <row r="16" spans="1:19" s="9" customFormat="1" ht="26.5" customHeight="1" x14ac:dyDescent="0.3">
      <c r="A16" s="131" t="s">
        <v>78</v>
      </c>
      <c r="B16" s="131">
        <v>7557429</v>
      </c>
      <c r="C16" s="132">
        <v>176</v>
      </c>
      <c r="D16" s="131">
        <v>1090375</v>
      </c>
      <c r="E16" s="132">
        <v>93</v>
      </c>
      <c r="F16" s="131">
        <v>95306</v>
      </c>
      <c r="G16" s="132">
        <v>153</v>
      </c>
      <c r="H16" s="131">
        <v>8743110</v>
      </c>
      <c r="I16" s="131">
        <v>166</v>
      </c>
      <c r="J16" s="133"/>
      <c r="K16" s="131" t="s">
        <v>78</v>
      </c>
      <c r="L16" s="131">
        <v>7670088</v>
      </c>
      <c r="M16" s="132">
        <v>171</v>
      </c>
      <c r="N16" s="131">
        <v>1104484</v>
      </c>
      <c r="O16" s="132">
        <v>82</v>
      </c>
      <c r="P16" s="131">
        <v>100541</v>
      </c>
      <c r="Q16" s="132">
        <v>150</v>
      </c>
      <c r="R16" s="131">
        <v>8875113</v>
      </c>
      <c r="S16" s="131">
        <v>159</v>
      </c>
    </row>
    <row r="17" spans="1:21" ht="25.5" customHeight="1" x14ac:dyDescent="0.25">
      <c r="A17" s="406" t="s">
        <v>197</v>
      </c>
      <c r="B17" s="406"/>
      <c r="C17" s="406"/>
      <c r="D17" s="406"/>
      <c r="E17" s="406"/>
      <c r="F17" s="406"/>
      <c r="G17" s="406"/>
      <c r="H17" s="406"/>
      <c r="I17" s="406"/>
      <c r="J17" s="133"/>
      <c r="K17" s="406" t="s">
        <v>227</v>
      </c>
      <c r="L17" s="406"/>
      <c r="M17" s="406"/>
      <c r="N17" s="406"/>
      <c r="O17" s="406"/>
      <c r="P17" s="406"/>
      <c r="Q17" s="406"/>
      <c r="R17" s="406"/>
      <c r="S17" s="406"/>
    </row>
    <row r="18" spans="1:21" s="9" customFormat="1" ht="16.5" customHeight="1" x14ac:dyDescent="0.3">
      <c r="A18" s="58" t="s">
        <v>147</v>
      </c>
      <c r="B18" s="58">
        <v>3818988</v>
      </c>
      <c r="C18" s="128">
        <v>226</v>
      </c>
      <c r="D18" s="58">
        <v>469680</v>
      </c>
      <c r="E18" s="128">
        <v>135</v>
      </c>
      <c r="F18" s="58">
        <v>50374</v>
      </c>
      <c r="G18" s="128">
        <v>194</v>
      </c>
      <c r="H18" s="58">
        <v>4339042</v>
      </c>
      <c r="I18" s="58">
        <v>215</v>
      </c>
      <c r="J18" s="133"/>
      <c r="K18" s="58" t="s">
        <v>147</v>
      </c>
      <c r="L18" s="58">
        <v>3617784</v>
      </c>
      <c r="M18" s="128">
        <v>226</v>
      </c>
      <c r="N18" s="58">
        <v>440303</v>
      </c>
      <c r="O18" s="128">
        <v>124</v>
      </c>
      <c r="P18" s="58">
        <v>52327</v>
      </c>
      <c r="Q18" s="128">
        <v>193</v>
      </c>
      <c r="R18" s="58">
        <v>4110414</v>
      </c>
      <c r="S18" s="58">
        <v>214</v>
      </c>
    </row>
    <row r="19" spans="1:21" s="9" customFormat="1" ht="20.25" customHeight="1" x14ac:dyDescent="0.3">
      <c r="A19" s="114" t="s">
        <v>148</v>
      </c>
      <c r="B19" s="115">
        <v>891357</v>
      </c>
      <c r="C19" s="130">
        <v>225</v>
      </c>
      <c r="D19" s="115">
        <v>100455</v>
      </c>
      <c r="E19" s="130">
        <v>141</v>
      </c>
      <c r="F19" s="115">
        <v>14269</v>
      </c>
      <c r="G19" s="130">
        <v>193</v>
      </c>
      <c r="H19" s="115">
        <v>1006081</v>
      </c>
      <c r="I19" s="115">
        <v>216</v>
      </c>
      <c r="J19" s="133"/>
      <c r="K19" s="114" t="s">
        <v>148</v>
      </c>
      <c r="L19" s="115">
        <v>789920</v>
      </c>
      <c r="M19" s="130">
        <v>227</v>
      </c>
      <c r="N19" s="115">
        <v>89015</v>
      </c>
      <c r="O19" s="130">
        <v>129</v>
      </c>
      <c r="P19" s="115">
        <v>14893</v>
      </c>
      <c r="Q19" s="130">
        <v>193</v>
      </c>
      <c r="R19" s="115">
        <v>893828</v>
      </c>
      <c r="S19" s="115">
        <v>217</v>
      </c>
    </row>
    <row r="20" spans="1:21" s="9" customFormat="1" ht="15" x14ac:dyDescent="0.3">
      <c r="A20" s="114" t="s">
        <v>149</v>
      </c>
      <c r="B20" s="115">
        <v>1685202</v>
      </c>
      <c r="C20" s="130">
        <v>227</v>
      </c>
      <c r="D20" s="115">
        <v>204443</v>
      </c>
      <c r="E20" s="130">
        <v>141</v>
      </c>
      <c r="F20" s="115">
        <v>21051</v>
      </c>
      <c r="G20" s="130">
        <v>196</v>
      </c>
      <c r="H20" s="115">
        <v>1910696</v>
      </c>
      <c r="I20" s="115">
        <v>217</v>
      </c>
      <c r="J20" s="133"/>
      <c r="K20" s="114" t="s">
        <v>149</v>
      </c>
      <c r="L20" s="115">
        <v>1604039</v>
      </c>
      <c r="M20" s="130">
        <v>226</v>
      </c>
      <c r="N20" s="115">
        <v>192760</v>
      </c>
      <c r="O20" s="130">
        <v>129</v>
      </c>
      <c r="P20" s="115">
        <v>21889</v>
      </c>
      <c r="Q20" s="130">
        <v>194</v>
      </c>
      <c r="R20" s="115">
        <v>1818688</v>
      </c>
      <c r="S20" s="115">
        <v>216</v>
      </c>
    </row>
    <row r="21" spans="1:21" s="9" customFormat="1" ht="15" x14ac:dyDescent="0.3">
      <c r="A21" s="114" t="s">
        <v>150</v>
      </c>
      <c r="B21" s="115">
        <v>1242429</v>
      </c>
      <c r="C21" s="130">
        <v>225</v>
      </c>
      <c r="D21" s="115">
        <v>164782</v>
      </c>
      <c r="E21" s="130">
        <v>122</v>
      </c>
      <c r="F21" s="115">
        <v>15054</v>
      </c>
      <c r="G21" s="130">
        <v>193</v>
      </c>
      <c r="H21" s="115">
        <v>1422265</v>
      </c>
      <c r="I21" s="115">
        <v>213</v>
      </c>
      <c r="J21" s="133"/>
      <c r="K21" s="114" t="s">
        <v>150</v>
      </c>
      <c r="L21" s="115">
        <v>1223825</v>
      </c>
      <c r="M21" s="130">
        <v>224</v>
      </c>
      <c r="N21" s="115">
        <v>158528</v>
      </c>
      <c r="O21" s="130">
        <v>115</v>
      </c>
      <c r="P21" s="115">
        <v>15545</v>
      </c>
      <c r="Q21" s="130">
        <v>191</v>
      </c>
      <c r="R21" s="115">
        <v>1397898</v>
      </c>
      <c r="S21" s="115">
        <v>211</v>
      </c>
    </row>
    <row r="22" spans="1:21" s="9" customFormat="1" ht="15" x14ac:dyDescent="0.3">
      <c r="A22" s="58" t="s">
        <v>151</v>
      </c>
      <c r="B22" s="58">
        <v>889557</v>
      </c>
      <c r="C22" s="128">
        <v>210</v>
      </c>
      <c r="D22" s="58">
        <v>125619</v>
      </c>
      <c r="E22" s="128">
        <v>108</v>
      </c>
      <c r="F22" s="58">
        <v>10247</v>
      </c>
      <c r="G22" s="128">
        <v>182</v>
      </c>
      <c r="H22" s="58">
        <v>1025423</v>
      </c>
      <c r="I22" s="58">
        <v>197</v>
      </c>
      <c r="J22" s="133"/>
      <c r="K22" s="58" t="s">
        <v>151</v>
      </c>
      <c r="L22" s="58">
        <v>885689</v>
      </c>
      <c r="M22" s="128">
        <v>209</v>
      </c>
      <c r="N22" s="58">
        <v>118676</v>
      </c>
      <c r="O22" s="128">
        <v>103</v>
      </c>
      <c r="P22" s="58">
        <v>10261</v>
      </c>
      <c r="Q22" s="128">
        <v>180</v>
      </c>
      <c r="R22" s="58">
        <v>1014626</v>
      </c>
      <c r="S22" s="58">
        <v>197</v>
      </c>
    </row>
    <row r="23" spans="1:21" s="9" customFormat="1" ht="15" x14ac:dyDescent="0.3">
      <c r="A23" s="58" t="s">
        <v>152</v>
      </c>
      <c r="B23" s="58">
        <v>588371</v>
      </c>
      <c r="C23" s="128">
        <v>177</v>
      </c>
      <c r="D23" s="58">
        <v>91817</v>
      </c>
      <c r="E23" s="128">
        <v>89</v>
      </c>
      <c r="F23" s="58">
        <v>6815</v>
      </c>
      <c r="G23" s="128">
        <v>156</v>
      </c>
      <c r="H23" s="58">
        <v>687003</v>
      </c>
      <c r="I23" s="58">
        <v>165</v>
      </c>
      <c r="J23" s="133"/>
      <c r="K23" s="58" t="s">
        <v>152</v>
      </c>
      <c r="L23" s="58">
        <v>593104</v>
      </c>
      <c r="M23" s="128">
        <v>177</v>
      </c>
      <c r="N23" s="58">
        <v>85761</v>
      </c>
      <c r="O23" s="128">
        <v>86</v>
      </c>
      <c r="P23" s="58">
        <v>6764</v>
      </c>
      <c r="Q23" s="128">
        <v>154</v>
      </c>
      <c r="R23" s="58">
        <v>685629</v>
      </c>
      <c r="S23" s="58">
        <v>165</v>
      </c>
    </row>
    <row r="24" spans="1:21" s="9" customFormat="1" ht="15" x14ac:dyDescent="0.3">
      <c r="A24" s="167" t="s">
        <v>153</v>
      </c>
      <c r="B24" s="58">
        <v>368667</v>
      </c>
      <c r="C24" s="128">
        <v>143</v>
      </c>
      <c r="D24" s="58">
        <v>64701</v>
      </c>
      <c r="E24" s="128">
        <v>63</v>
      </c>
      <c r="F24" s="58">
        <v>4315</v>
      </c>
      <c r="G24" s="128">
        <v>123</v>
      </c>
      <c r="H24" s="58">
        <v>437683</v>
      </c>
      <c r="I24" s="58">
        <v>131</v>
      </c>
      <c r="J24" s="133"/>
      <c r="K24" s="167" t="s">
        <v>153</v>
      </c>
      <c r="L24" s="58">
        <v>372087</v>
      </c>
      <c r="M24" s="128">
        <v>143</v>
      </c>
      <c r="N24" s="58">
        <v>58851</v>
      </c>
      <c r="O24" s="128">
        <v>64</v>
      </c>
      <c r="P24" s="58">
        <v>4369</v>
      </c>
      <c r="Q24" s="128">
        <v>123</v>
      </c>
      <c r="R24" s="58">
        <v>435307</v>
      </c>
      <c r="S24" s="58">
        <v>132</v>
      </c>
    </row>
    <row r="25" spans="1:21" s="9" customFormat="1" ht="15" x14ac:dyDescent="0.3">
      <c r="A25" s="58" t="s">
        <v>154</v>
      </c>
      <c r="B25" s="58">
        <v>225605</v>
      </c>
      <c r="C25" s="128">
        <v>110</v>
      </c>
      <c r="D25" s="58">
        <v>44275</v>
      </c>
      <c r="E25" s="128">
        <v>50</v>
      </c>
      <c r="F25" s="58">
        <v>2741</v>
      </c>
      <c r="G25" s="128">
        <v>95</v>
      </c>
      <c r="H25" s="58">
        <v>272621</v>
      </c>
      <c r="I25" s="58">
        <v>100</v>
      </c>
      <c r="J25" s="133"/>
      <c r="K25" s="58" t="s">
        <v>154</v>
      </c>
      <c r="L25" s="58">
        <v>226891</v>
      </c>
      <c r="M25" s="128">
        <v>110</v>
      </c>
      <c r="N25" s="58">
        <v>39266</v>
      </c>
      <c r="O25" s="128">
        <v>50</v>
      </c>
      <c r="P25" s="58">
        <v>2699</v>
      </c>
      <c r="Q25" s="128">
        <v>95</v>
      </c>
      <c r="R25" s="58">
        <v>268856</v>
      </c>
      <c r="S25" s="58">
        <v>101</v>
      </c>
    </row>
    <row r="26" spans="1:21" s="9" customFormat="1" ht="14.5" customHeight="1" x14ac:dyDescent="0.3">
      <c r="A26" s="58" t="s">
        <v>155</v>
      </c>
      <c r="B26" s="58">
        <v>138074</v>
      </c>
      <c r="C26" s="128">
        <v>76</v>
      </c>
      <c r="D26" s="58">
        <v>30186</v>
      </c>
      <c r="E26" s="128">
        <v>37</v>
      </c>
      <c r="F26" s="58">
        <v>1817</v>
      </c>
      <c r="G26" s="128">
        <v>69</v>
      </c>
      <c r="H26" s="58">
        <v>170077</v>
      </c>
      <c r="I26" s="58">
        <v>69</v>
      </c>
      <c r="J26" s="133"/>
      <c r="K26" s="58" t="s">
        <v>155</v>
      </c>
      <c r="L26" s="58">
        <v>125136</v>
      </c>
      <c r="M26" s="128">
        <v>77</v>
      </c>
      <c r="N26" s="58">
        <v>24635</v>
      </c>
      <c r="O26" s="128">
        <v>37</v>
      </c>
      <c r="P26" s="58">
        <v>1681</v>
      </c>
      <c r="Q26" s="128">
        <v>69</v>
      </c>
      <c r="R26" s="58">
        <v>151452</v>
      </c>
      <c r="S26" s="58">
        <v>71</v>
      </c>
    </row>
    <row r="27" spans="1:21" s="9" customFormat="1" ht="15" x14ac:dyDescent="0.3">
      <c r="A27" s="58" t="s">
        <v>156</v>
      </c>
      <c r="B27" s="58">
        <v>215834</v>
      </c>
      <c r="C27" s="128">
        <v>59</v>
      </c>
      <c r="D27" s="58">
        <v>69342</v>
      </c>
      <c r="E27" s="128">
        <v>29</v>
      </c>
      <c r="F27" s="58">
        <v>3621</v>
      </c>
      <c r="G27" s="128">
        <v>54</v>
      </c>
      <c r="H27" s="58">
        <v>288797</v>
      </c>
      <c r="I27" s="58">
        <v>52</v>
      </c>
      <c r="J27" s="133"/>
      <c r="K27" s="58" t="s">
        <v>156</v>
      </c>
      <c r="L27" s="58">
        <v>159900</v>
      </c>
      <c r="M27" s="128">
        <v>60</v>
      </c>
      <c r="N27" s="58">
        <v>48934</v>
      </c>
      <c r="O27" s="128">
        <v>30</v>
      </c>
      <c r="P27" s="58">
        <v>3215</v>
      </c>
      <c r="Q27" s="128">
        <v>54</v>
      </c>
      <c r="R27" s="58">
        <v>212049</v>
      </c>
      <c r="S27" s="58">
        <v>53</v>
      </c>
    </row>
    <row r="28" spans="1:21" s="9" customFormat="1" ht="15" x14ac:dyDescent="0.3">
      <c r="A28" s="58" t="s">
        <v>32</v>
      </c>
      <c r="B28" s="58">
        <v>1324065</v>
      </c>
      <c r="C28" s="128">
        <v>58</v>
      </c>
      <c r="D28" s="58">
        <v>197065</v>
      </c>
      <c r="E28" s="128">
        <v>30</v>
      </c>
      <c r="F28" s="58">
        <v>16083</v>
      </c>
      <c r="G28" s="128">
        <v>54</v>
      </c>
      <c r="H28" s="58">
        <v>1537213</v>
      </c>
      <c r="I28" s="58">
        <v>55</v>
      </c>
      <c r="J28" s="133"/>
      <c r="K28" s="58" t="s">
        <v>32</v>
      </c>
      <c r="L28" s="58">
        <v>1614070</v>
      </c>
      <c r="M28" s="128">
        <v>58</v>
      </c>
      <c r="N28" s="58">
        <v>275967</v>
      </c>
      <c r="O28" s="128">
        <v>29</v>
      </c>
      <c r="P28" s="58">
        <v>18873</v>
      </c>
      <c r="Q28" s="128">
        <v>54</v>
      </c>
      <c r="R28" s="58">
        <v>1908910</v>
      </c>
      <c r="S28" s="58">
        <v>53</v>
      </c>
    </row>
    <row r="29" spans="1:21" s="9" customFormat="1" ht="26.5" customHeight="1" x14ac:dyDescent="0.3">
      <c r="A29" s="131" t="s">
        <v>78</v>
      </c>
      <c r="B29" s="131">
        <v>7569161</v>
      </c>
      <c r="C29" s="132">
        <v>176</v>
      </c>
      <c r="D29" s="131">
        <v>1092685</v>
      </c>
      <c r="E29" s="132">
        <v>92</v>
      </c>
      <c r="F29" s="131">
        <v>96013</v>
      </c>
      <c r="G29" s="132">
        <v>153</v>
      </c>
      <c r="H29" s="131">
        <v>8757859</v>
      </c>
      <c r="I29" s="131">
        <v>165</v>
      </c>
      <c r="J29" s="133"/>
      <c r="K29" s="131" t="s">
        <v>78</v>
      </c>
      <c r="L29" s="131">
        <v>7594661</v>
      </c>
      <c r="M29" s="132">
        <v>171</v>
      </c>
      <c r="N29" s="131">
        <v>1092393</v>
      </c>
      <c r="O29" s="132">
        <v>83</v>
      </c>
      <c r="P29" s="131">
        <v>100189</v>
      </c>
      <c r="Q29" s="132">
        <v>150</v>
      </c>
      <c r="R29" s="131">
        <v>8787243</v>
      </c>
      <c r="S29" s="131">
        <v>160</v>
      </c>
    </row>
    <row r="30" spans="1:21" ht="25.5" customHeight="1" x14ac:dyDescent="0.3">
      <c r="A30" s="406" t="s">
        <v>205</v>
      </c>
      <c r="B30" s="406"/>
      <c r="C30" s="406"/>
      <c r="D30" s="406"/>
      <c r="E30" s="406"/>
      <c r="F30" s="406"/>
      <c r="G30" s="406"/>
      <c r="H30" s="406"/>
      <c r="I30" s="406"/>
      <c r="J30" s="133"/>
      <c r="K30" s="9"/>
    </row>
    <row r="31" spans="1:21" s="9" customFormat="1" ht="16.5" customHeight="1" x14ac:dyDescent="0.3">
      <c r="A31" s="58" t="s">
        <v>147</v>
      </c>
      <c r="B31" s="58">
        <v>3656896</v>
      </c>
      <c r="C31" s="128">
        <v>226</v>
      </c>
      <c r="D31" s="58">
        <v>433838</v>
      </c>
      <c r="E31" s="128">
        <v>122</v>
      </c>
      <c r="F31" s="58">
        <v>52151</v>
      </c>
      <c r="G31" s="128">
        <v>192</v>
      </c>
      <c r="H31" s="58">
        <v>4142885</v>
      </c>
      <c r="I31" s="58">
        <v>214</v>
      </c>
      <c r="J31" s="133"/>
      <c r="K31" s="58"/>
      <c r="L31" s="58"/>
      <c r="M31" s="58"/>
      <c r="N31" s="58"/>
      <c r="O31" s="58"/>
      <c r="P31" s="58"/>
      <c r="Q31" s="58"/>
      <c r="R31" s="58"/>
      <c r="S31" s="58"/>
      <c r="T31" s="161"/>
      <c r="U31" s="161"/>
    </row>
    <row r="32" spans="1:21" s="9" customFormat="1" ht="20.25" customHeight="1" x14ac:dyDescent="0.3">
      <c r="A32" s="114" t="s">
        <v>148</v>
      </c>
      <c r="B32" s="115">
        <v>808635</v>
      </c>
      <c r="C32" s="130">
        <v>224</v>
      </c>
      <c r="D32" s="115">
        <v>88451</v>
      </c>
      <c r="E32" s="130">
        <v>126</v>
      </c>
      <c r="F32" s="115">
        <v>14885</v>
      </c>
      <c r="G32" s="130">
        <v>192</v>
      </c>
      <c r="H32" s="115">
        <v>911971</v>
      </c>
      <c r="I32" s="115">
        <v>214</v>
      </c>
      <c r="J32" s="133"/>
      <c r="K32" s="114"/>
      <c r="L32" s="115"/>
      <c r="M32" s="115"/>
      <c r="N32" s="115"/>
      <c r="O32" s="115"/>
      <c r="P32" s="115"/>
      <c r="Q32" s="115"/>
      <c r="R32" s="115"/>
      <c r="S32" s="115"/>
      <c r="T32" s="161"/>
      <c r="U32" s="161"/>
    </row>
    <row r="33" spans="1:21" s="9" customFormat="1" ht="15" x14ac:dyDescent="0.3">
      <c r="A33" s="114" t="s">
        <v>149</v>
      </c>
      <c r="B33" s="115">
        <v>1618479</v>
      </c>
      <c r="C33" s="130">
        <v>227</v>
      </c>
      <c r="D33" s="115">
        <v>190870</v>
      </c>
      <c r="E33" s="130">
        <v>127</v>
      </c>
      <c r="F33" s="115">
        <v>21812</v>
      </c>
      <c r="G33" s="130">
        <v>194</v>
      </c>
      <c r="H33" s="115">
        <v>1831161</v>
      </c>
      <c r="I33" s="115">
        <v>216</v>
      </c>
      <c r="J33" s="133"/>
      <c r="K33" s="114"/>
      <c r="L33" s="115"/>
      <c r="M33" s="115"/>
      <c r="N33" s="115"/>
      <c r="O33" s="115"/>
      <c r="P33" s="115"/>
      <c r="Q33" s="115"/>
      <c r="R33" s="115"/>
      <c r="S33" s="115"/>
      <c r="T33" s="161"/>
      <c r="U33" s="161"/>
    </row>
    <row r="34" spans="1:21" s="9" customFormat="1" ht="15" x14ac:dyDescent="0.3">
      <c r="A34" s="114" t="s">
        <v>150</v>
      </c>
      <c r="B34" s="115">
        <v>1229782</v>
      </c>
      <c r="C34" s="130">
        <v>225</v>
      </c>
      <c r="D34" s="115">
        <v>154517</v>
      </c>
      <c r="E34" s="130">
        <v>113</v>
      </c>
      <c r="F34" s="115">
        <v>15454</v>
      </c>
      <c r="G34" s="130">
        <v>191</v>
      </c>
      <c r="H34" s="115">
        <v>1399753</v>
      </c>
      <c r="I34" s="115">
        <v>212</v>
      </c>
      <c r="J34" s="133"/>
      <c r="K34" s="114"/>
      <c r="L34" s="115"/>
      <c r="M34" s="115"/>
      <c r="N34" s="115"/>
      <c r="O34" s="115"/>
      <c r="P34" s="115"/>
      <c r="Q34" s="115"/>
      <c r="R34" s="115"/>
      <c r="S34" s="115"/>
      <c r="T34" s="161"/>
      <c r="U34" s="161"/>
    </row>
    <row r="35" spans="1:21" s="9" customFormat="1" ht="15" x14ac:dyDescent="0.3">
      <c r="A35" s="58" t="s">
        <v>151</v>
      </c>
      <c r="B35" s="58">
        <v>889486</v>
      </c>
      <c r="C35" s="128">
        <v>210</v>
      </c>
      <c r="D35" s="58">
        <v>115335</v>
      </c>
      <c r="E35" s="128">
        <v>101</v>
      </c>
      <c r="F35" s="58">
        <v>10134</v>
      </c>
      <c r="G35" s="128">
        <v>179</v>
      </c>
      <c r="H35" s="58">
        <v>1014955</v>
      </c>
      <c r="I35" s="58">
        <v>198</v>
      </c>
      <c r="J35" s="133"/>
      <c r="K35" s="58"/>
      <c r="L35" s="58"/>
      <c r="M35" s="58"/>
      <c r="N35" s="58"/>
      <c r="O35" s="58"/>
      <c r="P35" s="58"/>
      <c r="Q35" s="58"/>
      <c r="R35" s="58"/>
      <c r="S35" s="58"/>
      <c r="T35" s="161"/>
      <c r="U35" s="161"/>
    </row>
    <row r="36" spans="1:21" s="9" customFormat="1" ht="15" x14ac:dyDescent="0.3">
      <c r="A36" s="58" t="s">
        <v>152</v>
      </c>
      <c r="B36" s="58">
        <v>595142</v>
      </c>
      <c r="C36" s="128">
        <v>178</v>
      </c>
      <c r="D36" s="58">
        <v>83310</v>
      </c>
      <c r="E36" s="128">
        <v>84</v>
      </c>
      <c r="F36" s="58">
        <v>6772</v>
      </c>
      <c r="G36" s="128">
        <v>154</v>
      </c>
      <c r="H36" s="58">
        <v>685224</v>
      </c>
      <c r="I36" s="58">
        <v>166</v>
      </c>
      <c r="J36" s="133"/>
      <c r="K36" s="58"/>
      <c r="L36" s="58"/>
      <c r="M36" s="58"/>
      <c r="N36" s="58"/>
      <c r="O36" s="58"/>
      <c r="P36" s="58"/>
      <c r="Q36" s="58"/>
      <c r="R36" s="58"/>
      <c r="S36" s="58"/>
      <c r="T36" s="161"/>
      <c r="U36" s="161"/>
    </row>
    <row r="37" spans="1:21" s="9" customFormat="1" ht="15" x14ac:dyDescent="0.3">
      <c r="A37" s="167" t="s">
        <v>153</v>
      </c>
      <c r="B37" s="58">
        <v>373193</v>
      </c>
      <c r="C37" s="128">
        <v>144</v>
      </c>
      <c r="D37" s="58">
        <v>55734</v>
      </c>
      <c r="E37" s="128">
        <v>63</v>
      </c>
      <c r="F37" s="58">
        <v>4305</v>
      </c>
      <c r="G37" s="128">
        <v>123</v>
      </c>
      <c r="H37" s="58">
        <v>433232</v>
      </c>
      <c r="I37" s="58">
        <v>133</v>
      </c>
      <c r="J37" s="133"/>
      <c r="K37" s="167"/>
      <c r="L37" s="58"/>
      <c r="M37" s="58"/>
      <c r="N37" s="58"/>
      <c r="O37" s="58"/>
      <c r="P37" s="58"/>
      <c r="Q37" s="58"/>
      <c r="R37" s="58"/>
      <c r="S37" s="58"/>
      <c r="T37" s="161"/>
      <c r="U37" s="161"/>
    </row>
    <row r="38" spans="1:21" s="9" customFormat="1" ht="15" x14ac:dyDescent="0.3">
      <c r="A38" s="58" t="s">
        <v>154</v>
      </c>
      <c r="B38" s="58">
        <v>207245</v>
      </c>
      <c r="C38" s="128">
        <v>111</v>
      </c>
      <c r="D38" s="58">
        <v>26201</v>
      </c>
      <c r="E38" s="128">
        <v>51</v>
      </c>
      <c r="F38" s="58">
        <v>1964</v>
      </c>
      <c r="G38" s="128">
        <v>95</v>
      </c>
      <c r="H38" s="58">
        <v>235410</v>
      </c>
      <c r="I38" s="58">
        <v>104</v>
      </c>
      <c r="J38" s="133"/>
      <c r="K38" s="58"/>
      <c r="L38" s="58"/>
      <c r="M38" s="58"/>
      <c r="N38" s="58"/>
      <c r="O38" s="58"/>
      <c r="P38" s="58"/>
      <c r="Q38" s="58"/>
      <c r="R38" s="58"/>
      <c r="S38" s="58"/>
      <c r="T38" s="161"/>
      <c r="U38" s="161"/>
    </row>
    <row r="39" spans="1:21" s="9" customFormat="1" ht="14.5" customHeight="1" x14ac:dyDescent="0.3">
      <c r="A39" s="58" t="s">
        <v>155</v>
      </c>
      <c r="B39" s="58">
        <v>110756</v>
      </c>
      <c r="C39" s="128">
        <v>78</v>
      </c>
      <c r="D39" s="58">
        <v>15977</v>
      </c>
      <c r="E39" s="128">
        <v>37</v>
      </c>
      <c r="F39" s="58">
        <v>1189</v>
      </c>
      <c r="G39" s="128">
        <v>69</v>
      </c>
      <c r="H39" s="58">
        <v>127922</v>
      </c>
      <c r="I39" s="58">
        <v>73</v>
      </c>
      <c r="J39" s="133"/>
      <c r="K39" s="58"/>
      <c r="L39" s="58"/>
      <c r="M39" s="58"/>
      <c r="N39" s="58"/>
      <c r="O39" s="58"/>
      <c r="P39" s="58"/>
      <c r="Q39" s="58"/>
      <c r="R39" s="58"/>
      <c r="S39" s="58"/>
      <c r="T39" s="161"/>
      <c r="U39" s="161"/>
    </row>
    <row r="40" spans="1:21" s="9" customFormat="1" ht="15" x14ac:dyDescent="0.3">
      <c r="A40" s="58" t="s">
        <v>156</v>
      </c>
      <c r="B40" s="58">
        <v>98326</v>
      </c>
      <c r="C40" s="128">
        <v>61</v>
      </c>
      <c r="D40" s="58">
        <v>28116</v>
      </c>
      <c r="E40" s="128">
        <v>30</v>
      </c>
      <c r="F40" s="58">
        <v>2055</v>
      </c>
      <c r="G40" s="128">
        <v>54</v>
      </c>
      <c r="H40" s="58">
        <v>128497</v>
      </c>
      <c r="I40" s="58">
        <v>54</v>
      </c>
      <c r="J40" s="133"/>
      <c r="K40" s="58"/>
      <c r="L40" s="58"/>
      <c r="M40" s="58"/>
      <c r="N40" s="58"/>
      <c r="O40" s="58"/>
      <c r="P40" s="58"/>
      <c r="Q40" s="58"/>
      <c r="R40" s="58"/>
      <c r="S40" s="58"/>
      <c r="T40" s="161"/>
      <c r="U40" s="161"/>
    </row>
    <row r="41" spans="1:21" s="9" customFormat="1" ht="15" x14ac:dyDescent="0.3">
      <c r="A41" s="58" t="s">
        <v>32</v>
      </c>
      <c r="B41" s="58">
        <v>1835961</v>
      </c>
      <c r="C41" s="128">
        <v>64</v>
      </c>
      <c r="D41" s="58">
        <v>362614</v>
      </c>
      <c r="E41" s="128">
        <v>33</v>
      </c>
      <c r="F41" s="58">
        <v>26129</v>
      </c>
      <c r="G41" s="128">
        <v>55</v>
      </c>
      <c r="H41" s="58">
        <v>2224704</v>
      </c>
      <c r="I41" s="58">
        <v>59</v>
      </c>
      <c r="J41" s="133"/>
      <c r="K41" s="58"/>
      <c r="L41" s="58"/>
      <c r="M41" s="58"/>
      <c r="N41" s="58"/>
      <c r="O41" s="58"/>
      <c r="P41" s="58"/>
      <c r="Q41" s="58"/>
      <c r="R41" s="58"/>
      <c r="S41" s="58"/>
      <c r="T41" s="161"/>
      <c r="U41" s="161"/>
    </row>
    <row r="42" spans="1:21" s="9" customFormat="1" ht="26.5" customHeight="1" x14ac:dyDescent="0.3">
      <c r="A42" s="131" t="s">
        <v>78</v>
      </c>
      <c r="B42" s="131">
        <v>7767005</v>
      </c>
      <c r="C42" s="132">
        <v>171</v>
      </c>
      <c r="D42" s="131">
        <v>1121125</v>
      </c>
      <c r="E42" s="132">
        <v>80</v>
      </c>
      <c r="F42" s="131">
        <v>104699</v>
      </c>
      <c r="G42" s="132">
        <v>146</v>
      </c>
      <c r="H42" s="131">
        <v>8992829</v>
      </c>
      <c r="I42" s="131">
        <v>159</v>
      </c>
      <c r="J42" s="133"/>
      <c r="K42" s="79"/>
      <c r="L42" s="79"/>
      <c r="M42" s="79"/>
      <c r="N42" s="79"/>
      <c r="O42" s="79"/>
      <c r="P42" s="79"/>
      <c r="Q42" s="79"/>
      <c r="R42" s="79"/>
      <c r="S42" s="79"/>
      <c r="T42" s="161"/>
      <c r="U42" s="161"/>
    </row>
    <row r="43" spans="1:21" ht="25.5" customHeight="1" x14ac:dyDescent="0.3">
      <c r="A43" s="406" t="s">
        <v>211</v>
      </c>
      <c r="B43" s="406"/>
      <c r="C43" s="406"/>
      <c r="D43" s="406"/>
      <c r="E43" s="406"/>
      <c r="F43" s="406"/>
      <c r="G43" s="406"/>
      <c r="H43" s="406"/>
      <c r="I43" s="406"/>
      <c r="J43" s="133"/>
      <c r="K43" s="9"/>
    </row>
    <row r="44" spans="1:21" s="9" customFormat="1" ht="16.5" customHeight="1" x14ac:dyDescent="0.3">
      <c r="A44" s="58" t="s">
        <v>147</v>
      </c>
      <c r="B44" s="58">
        <v>3691217</v>
      </c>
      <c r="C44" s="128">
        <v>226</v>
      </c>
      <c r="D44" s="58">
        <v>439405</v>
      </c>
      <c r="E44" s="128">
        <v>122</v>
      </c>
      <c r="F44" s="58">
        <v>52169</v>
      </c>
      <c r="G44" s="128">
        <v>192</v>
      </c>
      <c r="H44" s="58">
        <v>4182791</v>
      </c>
      <c r="I44" s="58">
        <v>215</v>
      </c>
      <c r="J44" s="133"/>
      <c r="K44" s="58"/>
      <c r="L44" s="58"/>
      <c r="M44" s="58"/>
      <c r="N44" s="58"/>
      <c r="O44" s="58"/>
      <c r="P44" s="58"/>
      <c r="Q44" s="58"/>
      <c r="R44" s="58"/>
      <c r="S44" s="58"/>
      <c r="T44" s="161"/>
      <c r="U44" s="161"/>
    </row>
    <row r="45" spans="1:21" s="9" customFormat="1" ht="20.25" customHeight="1" x14ac:dyDescent="0.3">
      <c r="A45" s="114" t="s">
        <v>148</v>
      </c>
      <c r="B45" s="115">
        <v>828567</v>
      </c>
      <c r="C45" s="130">
        <v>225</v>
      </c>
      <c r="D45" s="115">
        <v>90395</v>
      </c>
      <c r="E45" s="130">
        <v>127</v>
      </c>
      <c r="F45" s="115">
        <v>14897</v>
      </c>
      <c r="G45" s="130">
        <v>192</v>
      </c>
      <c r="H45" s="115">
        <v>933859</v>
      </c>
      <c r="I45" s="115">
        <v>215</v>
      </c>
      <c r="J45" s="133"/>
      <c r="K45" s="114"/>
      <c r="L45" s="115"/>
      <c r="M45" s="115"/>
      <c r="N45" s="115"/>
      <c r="O45" s="115"/>
      <c r="P45" s="115"/>
      <c r="Q45" s="115"/>
      <c r="R45" s="115"/>
      <c r="S45" s="115"/>
      <c r="T45" s="161"/>
      <c r="U45" s="161"/>
    </row>
    <row r="46" spans="1:21" s="9" customFormat="1" ht="15" x14ac:dyDescent="0.3">
      <c r="A46" s="114" t="s">
        <v>149</v>
      </c>
      <c r="B46" s="115">
        <v>1629879</v>
      </c>
      <c r="C46" s="130">
        <v>227</v>
      </c>
      <c r="D46" s="115">
        <v>192764</v>
      </c>
      <c r="E46" s="130">
        <v>127</v>
      </c>
      <c r="F46" s="115">
        <v>21798</v>
      </c>
      <c r="G46" s="130">
        <v>194</v>
      </c>
      <c r="H46" s="115">
        <v>1844441</v>
      </c>
      <c r="I46" s="115">
        <v>216</v>
      </c>
      <c r="J46" s="133"/>
      <c r="K46" s="114"/>
      <c r="L46" s="115"/>
      <c r="M46" s="115"/>
      <c r="N46" s="115"/>
      <c r="O46" s="115"/>
      <c r="P46" s="115"/>
      <c r="Q46" s="115"/>
      <c r="R46" s="115"/>
      <c r="S46" s="115"/>
      <c r="T46" s="161"/>
      <c r="U46" s="161"/>
    </row>
    <row r="47" spans="1:21" s="9" customFormat="1" ht="15" x14ac:dyDescent="0.3">
      <c r="A47" s="114" t="s">
        <v>150</v>
      </c>
      <c r="B47" s="115">
        <v>1232771</v>
      </c>
      <c r="C47" s="130">
        <v>225</v>
      </c>
      <c r="D47" s="115">
        <v>156246</v>
      </c>
      <c r="E47" s="130">
        <v>114</v>
      </c>
      <c r="F47" s="115">
        <v>15474</v>
      </c>
      <c r="G47" s="130">
        <v>191</v>
      </c>
      <c r="H47" s="115">
        <v>1404491</v>
      </c>
      <c r="I47" s="115">
        <v>212</v>
      </c>
      <c r="J47" s="133"/>
      <c r="K47" s="114"/>
      <c r="L47" s="115"/>
      <c r="M47" s="115"/>
      <c r="N47" s="115"/>
      <c r="O47" s="115"/>
      <c r="P47" s="115"/>
      <c r="Q47" s="115"/>
      <c r="R47" s="115"/>
      <c r="S47" s="115"/>
      <c r="T47" s="161"/>
      <c r="U47" s="161"/>
    </row>
    <row r="48" spans="1:21" s="9" customFormat="1" ht="15" x14ac:dyDescent="0.3">
      <c r="A48" s="58" t="s">
        <v>151</v>
      </c>
      <c r="B48" s="58">
        <v>891000</v>
      </c>
      <c r="C48" s="128">
        <v>210</v>
      </c>
      <c r="D48" s="58">
        <v>116639</v>
      </c>
      <c r="E48" s="128">
        <v>102</v>
      </c>
      <c r="F48" s="58">
        <v>10182</v>
      </c>
      <c r="G48" s="128">
        <v>180</v>
      </c>
      <c r="H48" s="58">
        <v>1017821</v>
      </c>
      <c r="I48" s="58">
        <v>198</v>
      </c>
      <c r="J48" s="133"/>
      <c r="K48" s="58"/>
      <c r="L48" s="58"/>
      <c r="M48" s="58"/>
      <c r="N48" s="58"/>
      <c r="O48" s="58"/>
      <c r="P48" s="58"/>
      <c r="Q48" s="58"/>
      <c r="R48" s="58"/>
      <c r="S48" s="58"/>
      <c r="T48" s="161"/>
      <c r="U48" s="161"/>
    </row>
    <row r="49" spans="1:21" s="9" customFormat="1" ht="15" x14ac:dyDescent="0.3">
      <c r="A49" s="58" t="s">
        <v>152</v>
      </c>
      <c r="B49" s="58">
        <v>596050</v>
      </c>
      <c r="C49" s="128">
        <v>177</v>
      </c>
      <c r="D49" s="58">
        <v>84017</v>
      </c>
      <c r="E49" s="128">
        <v>85</v>
      </c>
      <c r="F49" s="58">
        <v>6772</v>
      </c>
      <c r="G49" s="128">
        <v>154</v>
      </c>
      <c r="H49" s="58">
        <v>686839</v>
      </c>
      <c r="I49" s="58">
        <v>166</v>
      </c>
      <c r="J49" s="133"/>
      <c r="K49" s="58"/>
      <c r="L49" s="58"/>
      <c r="M49" s="58"/>
      <c r="N49" s="58"/>
      <c r="O49" s="58"/>
      <c r="P49" s="58"/>
      <c r="Q49" s="58"/>
      <c r="R49" s="58"/>
      <c r="S49" s="58"/>
      <c r="T49" s="161"/>
      <c r="U49" s="161"/>
    </row>
    <row r="50" spans="1:21" s="9" customFormat="1" ht="15" x14ac:dyDescent="0.3">
      <c r="A50" s="167" t="s">
        <v>153</v>
      </c>
      <c r="B50" s="58">
        <v>373818</v>
      </c>
      <c r="C50" s="128">
        <v>144</v>
      </c>
      <c r="D50" s="58">
        <v>57048</v>
      </c>
      <c r="E50" s="128">
        <v>64</v>
      </c>
      <c r="F50" s="58">
        <v>4346</v>
      </c>
      <c r="G50" s="128">
        <v>123</v>
      </c>
      <c r="H50" s="58">
        <v>435212</v>
      </c>
      <c r="I50" s="58">
        <v>133</v>
      </c>
      <c r="J50" s="133"/>
      <c r="K50" s="167"/>
      <c r="L50" s="58"/>
      <c r="M50" s="58"/>
      <c r="N50" s="58"/>
      <c r="O50" s="58"/>
      <c r="P50" s="58"/>
      <c r="Q50" s="58"/>
      <c r="R50" s="58"/>
      <c r="S50" s="58"/>
      <c r="T50" s="161"/>
      <c r="U50" s="161"/>
    </row>
    <row r="51" spans="1:21" s="9" customFormat="1" ht="15" x14ac:dyDescent="0.3">
      <c r="A51" s="58" t="s">
        <v>154</v>
      </c>
      <c r="B51" s="58">
        <v>219800</v>
      </c>
      <c r="C51" s="128">
        <v>111</v>
      </c>
      <c r="D51" s="58">
        <v>33557</v>
      </c>
      <c r="E51" s="128">
        <v>51</v>
      </c>
      <c r="F51" s="58">
        <v>2501</v>
      </c>
      <c r="G51" s="128">
        <v>95</v>
      </c>
      <c r="H51" s="58">
        <v>255858</v>
      </c>
      <c r="I51" s="58">
        <v>103</v>
      </c>
      <c r="J51" s="133"/>
      <c r="K51" s="58"/>
      <c r="L51" s="58"/>
      <c r="M51" s="58"/>
      <c r="N51" s="58"/>
      <c r="O51" s="58"/>
      <c r="P51" s="58"/>
      <c r="Q51" s="58"/>
      <c r="R51" s="58"/>
      <c r="S51" s="58"/>
      <c r="T51" s="161"/>
      <c r="U51" s="161"/>
    </row>
    <row r="52" spans="1:21" s="9" customFormat="1" ht="14.5" customHeight="1" x14ac:dyDescent="0.3">
      <c r="A52" s="58" t="s">
        <v>155</v>
      </c>
      <c r="B52" s="58">
        <v>119567</v>
      </c>
      <c r="C52" s="128">
        <v>78</v>
      </c>
      <c r="D52" s="58">
        <v>20873</v>
      </c>
      <c r="E52" s="128">
        <v>38</v>
      </c>
      <c r="F52" s="58">
        <v>1540</v>
      </c>
      <c r="G52" s="128">
        <v>69</v>
      </c>
      <c r="H52" s="58">
        <v>141980</v>
      </c>
      <c r="I52" s="58">
        <v>72</v>
      </c>
      <c r="J52" s="133"/>
      <c r="K52" s="58"/>
      <c r="L52" s="58"/>
      <c r="M52" s="58"/>
      <c r="N52" s="58"/>
      <c r="O52" s="58"/>
      <c r="P52" s="58"/>
      <c r="Q52" s="58"/>
      <c r="R52" s="58"/>
      <c r="S52" s="58"/>
      <c r="T52" s="161"/>
      <c r="U52" s="161"/>
    </row>
    <row r="53" spans="1:21" s="9" customFormat="1" ht="15" x14ac:dyDescent="0.3">
      <c r="A53" s="58" t="s">
        <v>156</v>
      </c>
      <c r="B53" s="58">
        <v>133635</v>
      </c>
      <c r="C53" s="128">
        <v>61</v>
      </c>
      <c r="D53" s="58">
        <v>38650</v>
      </c>
      <c r="E53" s="128">
        <v>30</v>
      </c>
      <c r="F53" s="58">
        <v>2816</v>
      </c>
      <c r="G53" s="128">
        <v>54</v>
      </c>
      <c r="H53" s="58">
        <v>175101</v>
      </c>
      <c r="I53" s="58">
        <v>54</v>
      </c>
      <c r="J53" s="133"/>
      <c r="K53" s="58"/>
      <c r="L53" s="58"/>
      <c r="M53" s="58"/>
      <c r="N53" s="58"/>
      <c r="O53" s="58"/>
      <c r="P53" s="58"/>
      <c r="Q53" s="58"/>
      <c r="R53" s="58"/>
      <c r="S53" s="58"/>
      <c r="T53" s="161"/>
      <c r="U53" s="161"/>
    </row>
    <row r="54" spans="1:21" s="9" customFormat="1" ht="15" x14ac:dyDescent="0.3">
      <c r="A54" s="58" t="s">
        <v>32</v>
      </c>
      <c r="B54" s="58">
        <v>1731549</v>
      </c>
      <c r="C54" s="128">
        <v>59</v>
      </c>
      <c r="D54" s="58">
        <v>329317</v>
      </c>
      <c r="E54" s="128">
        <v>30</v>
      </c>
      <c r="F54" s="58">
        <v>20674</v>
      </c>
      <c r="G54" s="128">
        <v>54</v>
      </c>
      <c r="H54" s="58">
        <v>2081540</v>
      </c>
      <c r="I54" s="58">
        <v>55</v>
      </c>
      <c r="J54" s="133"/>
      <c r="K54" s="58"/>
      <c r="L54" s="58"/>
      <c r="M54" s="58"/>
      <c r="N54" s="58"/>
      <c r="O54" s="58"/>
      <c r="P54" s="58"/>
      <c r="Q54" s="58"/>
      <c r="R54" s="58"/>
      <c r="S54" s="58"/>
      <c r="T54" s="161"/>
      <c r="U54" s="161"/>
    </row>
    <row r="55" spans="1:21" s="9" customFormat="1" ht="26.5" customHeight="1" x14ac:dyDescent="0.3">
      <c r="A55" s="131" t="s">
        <v>78</v>
      </c>
      <c r="B55" s="131">
        <v>7756636</v>
      </c>
      <c r="C55" s="132">
        <v>171</v>
      </c>
      <c r="D55" s="131">
        <v>1119506</v>
      </c>
      <c r="E55" s="132">
        <v>80</v>
      </c>
      <c r="F55" s="131">
        <v>101000</v>
      </c>
      <c r="G55" s="132">
        <v>149</v>
      </c>
      <c r="H55" s="131">
        <v>8977142</v>
      </c>
      <c r="I55" s="131">
        <v>159</v>
      </c>
      <c r="J55" s="133"/>
      <c r="K55" s="79"/>
      <c r="L55" s="79"/>
      <c r="M55" s="79"/>
      <c r="N55" s="79"/>
      <c r="O55" s="79"/>
      <c r="P55" s="79"/>
      <c r="Q55" s="79"/>
      <c r="R55" s="79"/>
      <c r="S55" s="79"/>
      <c r="T55" s="161"/>
      <c r="U55" s="161"/>
    </row>
    <row r="56" spans="1:21" ht="25.5" customHeight="1" x14ac:dyDescent="0.3">
      <c r="A56" s="406" t="s">
        <v>215</v>
      </c>
      <c r="B56" s="406"/>
      <c r="C56" s="406"/>
      <c r="D56" s="406"/>
      <c r="E56" s="406"/>
      <c r="F56" s="406"/>
      <c r="G56" s="406"/>
      <c r="H56" s="406"/>
      <c r="I56" s="406"/>
      <c r="J56" s="133"/>
      <c r="K56" s="9"/>
    </row>
    <row r="57" spans="1:21" s="9" customFormat="1" ht="16.5" customHeight="1" x14ac:dyDescent="0.3">
      <c r="A57" s="58" t="s">
        <v>147</v>
      </c>
      <c r="B57" s="58">
        <v>3687770</v>
      </c>
      <c r="C57" s="128">
        <v>226</v>
      </c>
      <c r="D57" s="58">
        <v>441087</v>
      </c>
      <c r="E57" s="128">
        <v>123</v>
      </c>
      <c r="F57" s="58">
        <v>52141</v>
      </c>
      <c r="G57" s="128">
        <v>192</v>
      </c>
      <c r="H57" s="58">
        <v>4180998</v>
      </c>
      <c r="I57" s="58">
        <v>215</v>
      </c>
      <c r="J57" s="133"/>
      <c r="K57" s="58"/>
      <c r="L57" s="58"/>
      <c r="M57" s="58"/>
      <c r="N57" s="58"/>
      <c r="O57" s="58"/>
      <c r="P57" s="58"/>
      <c r="Q57" s="58"/>
      <c r="R57" s="58"/>
      <c r="S57" s="58"/>
      <c r="T57" s="161"/>
      <c r="U57" s="161"/>
    </row>
    <row r="58" spans="1:21" s="9" customFormat="1" ht="20.25" customHeight="1" x14ac:dyDescent="0.3">
      <c r="A58" s="114" t="s">
        <v>148</v>
      </c>
      <c r="B58" s="115">
        <v>828249</v>
      </c>
      <c r="C58" s="130">
        <v>225</v>
      </c>
      <c r="D58" s="115">
        <v>90723</v>
      </c>
      <c r="E58" s="130">
        <v>127</v>
      </c>
      <c r="F58" s="115">
        <v>14910</v>
      </c>
      <c r="G58" s="130">
        <v>192</v>
      </c>
      <c r="H58" s="115">
        <v>933882</v>
      </c>
      <c r="I58" s="115">
        <v>215</v>
      </c>
      <c r="J58" s="133"/>
      <c r="K58" s="114"/>
      <c r="L58" s="115"/>
      <c r="M58" s="115"/>
      <c r="N58" s="115"/>
      <c r="O58" s="115"/>
      <c r="P58" s="115"/>
      <c r="Q58" s="115"/>
      <c r="R58" s="115"/>
      <c r="S58" s="115"/>
      <c r="T58" s="161"/>
      <c r="U58" s="161"/>
    </row>
    <row r="59" spans="1:21" s="9" customFormat="1" ht="15" x14ac:dyDescent="0.3">
      <c r="A59" s="114" t="s">
        <v>149</v>
      </c>
      <c r="B59" s="115">
        <v>1627690</v>
      </c>
      <c r="C59" s="130">
        <v>227</v>
      </c>
      <c r="D59" s="115">
        <v>193342</v>
      </c>
      <c r="E59" s="130">
        <v>128</v>
      </c>
      <c r="F59" s="115">
        <v>21756</v>
      </c>
      <c r="G59" s="130">
        <v>194</v>
      </c>
      <c r="H59" s="115">
        <v>1842788</v>
      </c>
      <c r="I59" s="115">
        <v>216</v>
      </c>
      <c r="J59" s="133"/>
      <c r="K59" s="114"/>
      <c r="L59" s="115"/>
      <c r="M59" s="115"/>
      <c r="N59" s="115"/>
      <c r="O59" s="115"/>
      <c r="P59" s="115"/>
      <c r="Q59" s="115"/>
      <c r="R59" s="115"/>
      <c r="S59" s="115"/>
      <c r="T59" s="161"/>
      <c r="U59" s="161"/>
    </row>
    <row r="60" spans="1:21" s="9" customFormat="1" ht="15" x14ac:dyDescent="0.3">
      <c r="A60" s="114" t="s">
        <v>150</v>
      </c>
      <c r="B60" s="115">
        <v>1231831</v>
      </c>
      <c r="C60" s="130">
        <v>225</v>
      </c>
      <c r="D60" s="115">
        <v>157022</v>
      </c>
      <c r="E60" s="130">
        <v>114</v>
      </c>
      <c r="F60" s="115">
        <v>15475</v>
      </c>
      <c r="G60" s="130">
        <v>191</v>
      </c>
      <c r="H60" s="115">
        <v>1404328</v>
      </c>
      <c r="I60" s="115">
        <v>212</v>
      </c>
      <c r="J60" s="133"/>
      <c r="K60" s="114"/>
      <c r="L60" s="115"/>
      <c r="M60" s="115"/>
      <c r="N60" s="115"/>
      <c r="O60" s="115"/>
      <c r="P60" s="115"/>
      <c r="Q60" s="115"/>
      <c r="R60" s="115"/>
      <c r="S60" s="115"/>
      <c r="T60" s="161"/>
      <c r="U60" s="161"/>
    </row>
    <row r="61" spans="1:21" s="9" customFormat="1" ht="15" x14ac:dyDescent="0.3">
      <c r="A61" s="58" t="s">
        <v>151</v>
      </c>
      <c r="B61" s="58">
        <v>889991</v>
      </c>
      <c r="C61" s="128">
        <v>211</v>
      </c>
      <c r="D61" s="58">
        <v>117251</v>
      </c>
      <c r="E61" s="128">
        <v>102</v>
      </c>
      <c r="F61" s="58">
        <v>10191</v>
      </c>
      <c r="G61" s="128">
        <v>180</v>
      </c>
      <c r="H61" s="58">
        <v>1017433</v>
      </c>
      <c r="I61" s="58">
        <v>198</v>
      </c>
      <c r="J61" s="133"/>
      <c r="K61" s="58"/>
      <c r="L61" s="58"/>
      <c r="M61" s="58"/>
      <c r="N61" s="58"/>
      <c r="O61" s="58"/>
      <c r="P61" s="58"/>
      <c r="Q61" s="58"/>
      <c r="R61" s="58"/>
      <c r="S61" s="58"/>
      <c r="T61" s="161"/>
      <c r="U61" s="161"/>
    </row>
    <row r="62" spans="1:21" s="9" customFormat="1" ht="15" x14ac:dyDescent="0.3">
      <c r="A62" s="58" t="s">
        <v>152</v>
      </c>
      <c r="B62" s="58">
        <v>595072</v>
      </c>
      <c r="C62" s="128">
        <v>178</v>
      </c>
      <c r="D62" s="58">
        <v>84397</v>
      </c>
      <c r="E62" s="128">
        <v>85</v>
      </c>
      <c r="F62" s="58">
        <v>6772</v>
      </c>
      <c r="G62" s="128">
        <v>154</v>
      </c>
      <c r="H62" s="58">
        <v>686241</v>
      </c>
      <c r="I62" s="58">
        <v>166</v>
      </c>
      <c r="J62" s="133"/>
      <c r="K62" s="58"/>
      <c r="L62" s="58"/>
      <c r="M62" s="58"/>
      <c r="N62" s="58"/>
      <c r="O62" s="58"/>
      <c r="P62" s="58"/>
      <c r="Q62" s="58"/>
      <c r="R62" s="58"/>
      <c r="S62" s="58"/>
      <c r="T62" s="161"/>
      <c r="U62" s="161"/>
    </row>
    <row r="63" spans="1:21" s="9" customFormat="1" ht="15" x14ac:dyDescent="0.3">
      <c r="A63" s="167" t="s">
        <v>153</v>
      </c>
      <c r="B63" s="58">
        <v>372964</v>
      </c>
      <c r="C63" s="128">
        <v>144</v>
      </c>
      <c r="D63" s="58">
        <v>57389</v>
      </c>
      <c r="E63" s="128">
        <v>64</v>
      </c>
      <c r="F63" s="58">
        <v>4352</v>
      </c>
      <c r="G63" s="128">
        <v>123</v>
      </c>
      <c r="H63" s="58">
        <v>434705</v>
      </c>
      <c r="I63" s="58">
        <v>133</v>
      </c>
      <c r="J63" s="133"/>
      <c r="K63" s="167"/>
      <c r="L63" s="58"/>
      <c r="M63" s="58"/>
      <c r="N63" s="58"/>
      <c r="O63" s="58"/>
      <c r="P63" s="58"/>
      <c r="Q63" s="58"/>
      <c r="R63" s="58"/>
      <c r="S63" s="58"/>
      <c r="T63" s="161"/>
      <c r="U63" s="161"/>
    </row>
    <row r="64" spans="1:21" s="9" customFormat="1" ht="15" x14ac:dyDescent="0.3">
      <c r="A64" s="58" t="s">
        <v>154</v>
      </c>
      <c r="B64" s="58">
        <v>222014</v>
      </c>
      <c r="C64" s="128">
        <v>111</v>
      </c>
      <c r="D64" s="58">
        <v>35356</v>
      </c>
      <c r="E64" s="128">
        <v>51</v>
      </c>
      <c r="F64" s="58">
        <v>2579</v>
      </c>
      <c r="G64" s="128">
        <v>95</v>
      </c>
      <c r="H64" s="58">
        <v>259949</v>
      </c>
      <c r="I64" s="58">
        <v>102</v>
      </c>
      <c r="J64" s="133"/>
      <c r="K64" s="58"/>
      <c r="L64" s="58"/>
      <c r="M64" s="58"/>
      <c r="N64" s="58"/>
      <c r="O64" s="58"/>
      <c r="P64" s="58"/>
      <c r="Q64" s="58"/>
      <c r="R64" s="58"/>
      <c r="S64" s="58"/>
      <c r="T64" s="161"/>
      <c r="U64" s="161"/>
    </row>
    <row r="65" spans="1:21" s="9" customFormat="1" ht="14.5" customHeight="1" x14ac:dyDescent="0.3">
      <c r="A65" s="58" t="s">
        <v>155</v>
      </c>
      <c r="B65" s="58">
        <v>121201</v>
      </c>
      <c r="C65" s="128">
        <v>78</v>
      </c>
      <c r="D65" s="58">
        <v>21965</v>
      </c>
      <c r="E65" s="128">
        <v>38</v>
      </c>
      <c r="F65" s="58">
        <v>1581</v>
      </c>
      <c r="G65" s="128">
        <v>69</v>
      </c>
      <c r="H65" s="58">
        <v>144747</v>
      </c>
      <c r="I65" s="58">
        <v>72</v>
      </c>
      <c r="J65" s="133"/>
      <c r="K65" s="58"/>
      <c r="L65" s="58"/>
      <c r="M65" s="58"/>
      <c r="N65" s="58"/>
      <c r="O65" s="58"/>
      <c r="P65" s="58"/>
      <c r="Q65" s="58"/>
      <c r="R65" s="58"/>
      <c r="S65" s="58"/>
      <c r="T65" s="161"/>
      <c r="U65" s="161"/>
    </row>
    <row r="66" spans="1:21" s="9" customFormat="1" ht="15" x14ac:dyDescent="0.3">
      <c r="A66" s="58" t="s">
        <v>156</v>
      </c>
      <c r="B66" s="58">
        <v>141341</v>
      </c>
      <c r="C66" s="128">
        <v>61</v>
      </c>
      <c r="D66" s="58">
        <v>40889</v>
      </c>
      <c r="E66" s="128">
        <v>30</v>
      </c>
      <c r="F66" s="58">
        <v>2932</v>
      </c>
      <c r="G66" s="128">
        <v>54</v>
      </c>
      <c r="H66" s="58">
        <v>185162</v>
      </c>
      <c r="I66" s="58">
        <v>54</v>
      </c>
      <c r="J66" s="133"/>
      <c r="K66" s="58"/>
      <c r="L66" s="58"/>
      <c r="M66" s="58"/>
      <c r="N66" s="58"/>
      <c r="O66" s="58"/>
      <c r="P66" s="58"/>
      <c r="Q66" s="58"/>
      <c r="R66" s="58"/>
      <c r="S66" s="58"/>
      <c r="T66" s="161"/>
      <c r="U66" s="161"/>
    </row>
    <row r="67" spans="1:21" s="9" customFormat="1" ht="15" x14ac:dyDescent="0.3">
      <c r="A67" s="58" t="s">
        <v>32</v>
      </c>
      <c r="B67" s="58">
        <v>1705090</v>
      </c>
      <c r="C67" s="128">
        <v>59</v>
      </c>
      <c r="D67" s="58">
        <v>319209</v>
      </c>
      <c r="E67" s="128">
        <v>30</v>
      </c>
      <c r="F67" s="58">
        <v>20351</v>
      </c>
      <c r="G67" s="128">
        <v>54</v>
      </c>
      <c r="H67" s="58">
        <v>2044650</v>
      </c>
      <c r="I67" s="58">
        <v>54</v>
      </c>
      <c r="J67" s="133"/>
      <c r="K67" s="58"/>
      <c r="L67" s="58"/>
      <c r="M67" s="58"/>
      <c r="N67" s="58"/>
      <c r="O67" s="58"/>
      <c r="P67" s="58"/>
      <c r="Q67" s="58"/>
      <c r="R67" s="58"/>
      <c r="S67" s="58"/>
      <c r="T67" s="161"/>
      <c r="U67" s="161"/>
    </row>
    <row r="68" spans="1:21" s="9" customFormat="1" ht="26.5" customHeight="1" x14ac:dyDescent="0.3">
      <c r="A68" s="131" t="s">
        <v>78</v>
      </c>
      <c r="B68" s="131">
        <v>7735443</v>
      </c>
      <c r="C68" s="132">
        <v>171</v>
      </c>
      <c r="D68" s="131">
        <v>1117543</v>
      </c>
      <c r="E68" s="132">
        <v>81</v>
      </c>
      <c r="F68" s="131">
        <v>100899</v>
      </c>
      <c r="G68" s="132">
        <v>149</v>
      </c>
      <c r="H68" s="131">
        <v>8953885</v>
      </c>
      <c r="I68" s="131">
        <v>160</v>
      </c>
      <c r="J68" s="133"/>
      <c r="K68" s="79"/>
      <c r="L68" s="79"/>
      <c r="M68" s="79"/>
      <c r="N68" s="79"/>
      <c r="O68" s="79"/>
      <c r="P68" s="79"/>
      <c r="Q68" s="79"/>
      <c r="R68" s="79"/>
      <c r="S68" s="79"/>
      <c r="T68" s="161"/>
      <c r="U68" s="161"/>
    </row>
    <row r="69" spans="1:21" ht="25.5" customHeight="1" x14ac:dyDescent="0.3">
      <c r="A69" s="406" t="s">
        <v>219</v>
      </c>
      <c r="B69" s="406"/>
      <c r="C69" s="406"/>
      <c r="D69" s="406"/>
      <c r="E69" s="406"/>
      <c r="F69" s="406"/>
      <c r="G69" s="406"/>
      <c r="H69" s="406"/>
      <c r="I69" s="406"/>
      <c r="J69" s="133"/>
      <c r="K69" s="9"/>
    </row>
    <row r="70" spans="1:21" s="9" customFormat="1" ht="16.5" customHeight="1" x14ac:dyDescent="0.3">
      <c r="A70" s="58" t="s">
        <v>147</v>
      </c>
      <c r="B70" s="58">
        <v>3677448</v>
      </c>
      <c r="C70" s="128">
        <v>226</v>
      </c>
      <c r="D70" s="58">
        <v>441660</v>
      </c>
      <c r="E70" s="128">
        <v>123</v>
      </c>
      <c r="F70" s="58">
        <v>52129</v>
      </c>
      <c r="G70" s="128">
        <v>192</v>
      </c>
      <c r="H70" s="58">
        <v>4171237</v>
      </c>
      <c r="I70" s="58">
        <v>215</v>
      </c>
      <c r="J70" s="133"/>
      <c r="K70" s="58"/>
      <c r="L70" s="58"/>
      <c r="M70" s="58"/>
      <c r="N70" s="58"/>
      <c r="O70" s="58"/>
      <c r="P70" s="58"/>
      <c r="Q70" s="58"/>
      <c r="R70" s="58"/>
      <c r="S70" s="58"/>
      <c r="T70" s="161"/>
      <c r="U70" s="161"/>
    </row>
    <row r="71" spans="1:21" s="9" customFormat="1" ht="20.25" customHeight="1" x14ac:dyDescent="0.3">
      <c r="A71" s="114" t="s">
        <v>148</v>
      </c>
      <c r="B71" s="115">
        <v>824670</v>
      </c>
      <c r="C71" s="130">
        <v>225</v>
      </c>
      <c r="D71" s="115">
        <v>90498</v>
      </c>
      <c r="E71" s="130">
        <v>128</v>
      </c>
      <c r="F71" s="115">
        <v>14898</v>
      </c>
      <c r="G71" s="130">
        <v>192</v>
      </c>
      <c r="H71" s="115">
        <v>930066</v>
      </c>
      <c r="I71" s="115">
        <v>215</v>
      </c>
      <c r="J71" s="133"/>
      <c r="K71" s="114"/>
      <c r="L71" s="115"/>
      <c r="M71" s="115"/>
      <c r="N71" s="115"/>
      <c r="O71" s="115"/>
      <c r="P71" s="115"/>
      <c r="Q71" s="115"/>
      <c r="R71" s="115"/>
      <c r="S71" s="115"/>
      <c r="T71" s="161"/>
      <c r="U71" s="161"/>
    </row>
    <row r="72" spans="1:21" s="9" customFormat="1" ht="15" x14ac:dyDescent="0.3">
      <c r="A72" s="114" t="s">
        <v>149</v>
      </c>
      <c r="B72" s="115">
        <v>1623516</v>
      </c>
      <c r="C72" s="130">
        <v>227</v>
      </c>
      <c r="D72" s="115">
        <v>193622</v>
      </c>
      <c r="E72" s="130">
        <v>128</v>
      </c>
      <c r="F72" s="115">
        <v>21729</v>
      </c>
      <c r="G72" s="130">
        <v>194</v>
      </c>
      <c r="H72" s="115">
        <v>1838867</v>
      </c>
      <c r="I72" s="115">
        <v>216</v>
      </c>
      <c r="J72" s="133"/>
      <c r="K72" s="114"/>
      <c r="L72" s="115"/>
      <c r="M72" s="115"/>
      <c r="N72" s="115"/>
      <c r="O72" s="115"/>
      <c r="P72" s="115"/>
      <c r="Q72" s="115"/>
      <c r="R72" s="115"/>
      <c r="S72" s="115"/>
      <c r="T72" s="161"/>
      <c r="U72" s="161"/>
    </row>
    <row r="73" spans="1:21" s="9" customFormat="1" ht="15" x14ac:dyDescent="0.3">
      <c r="A73" s="114" t="s">
        <v>150</v>
      </c>
      <c r="B73" s="115">
        <v>1229262</v>
      </c>
      <c r="C73" s="130">
        <v>225</v>
      </c>
      <c r="D73" s="115">
        <v>157540</v>
      </c>
      <c r="E73" s="130">
        <v>114</v>
      </c>
      <c r="F73" s="115">
        <v>15502</v>
      </c>
      <c r="G73" s="130">
        <v>191</v>
      </c>
      <c r="H73" s="115">
        <v>1402304</v>
      </c>
      <c r="I73" s="115">
        <v>212</v>
      </c>
      <c r="J73" s="133"/>
      <c r="K73" s="114"/>
      <c r="L73" s="115"/>
      <c r="M73" s="115"/>
      <c r="N73" s="115"/>
      <c r="O73" s="115"/>
      <c r="P73" s="115"/>
      <c r="Q73" s="115"/>
      <c r="R73" s="115"/>
      <c r="S73" s="115"/>
      <c r="T73" s="161"/>
      <c r="U73" s="161"/>
    </row>
    <row r="74" spans="1:21" s="9" customFormat="1" ht="15" x14ac:dyDescent="0.3">
      <c r="A74" s="58" t="s">
        <v>151</v>
      </c>
      <c r="B74" s="58">
        <v>887747</v>
      </c>
      <c r="C74" s="128">
        <v>210</v>
      </c>
      <c r="D74" s="58">
        <v>117571</v>
      </c>
      <c r="E74" s="128">
        <v>103</v>
      </c>
      <c r="F74" s="58">
        <v>10204</v>
      </c>
      <c r="G74" s="128">
        <v>180</v>
      </c>
      <c r="H74" s="58">
        <v>1015522</v>
      </c>
      <c r="I74" s="58">
        <v>198</v>
      </c>
      <c r="J74" s="133"/>
      <c r="K74" s="58"/>
      <c r="L74" s="58"/>
      <c r="M74" s="58"/>
      <c r="N74" s="58"/>
      <c r="O74" s="58"/>
      <c r="P74" s="58"/>
      <c r="Q74" s="58"/>
      <c r="R74" s="58"/>
      <c r="S74" s="58"/>
      <c r="T74" s="161"/>
      <c r="U74" s="161"/>
    </row>
    <row r="75" spans="1:21" s="9" customFormat="1" ht="15" x14ac:dyDescent="0.3">
      <c r="A75" s="58" t="s">
        <v>152</v>
      </c>
      <c r="B75" s="58">
        <v>593497</v>
      </c>
      <c r="C75" s="128">
        <v>177</v>
      </c>
      <c r="D75" s="58">
        <v>84564</v>
      </c>
      <c r="E75" s="128">
        <v>85</v>
      </c>
      <c r="F75" s="58">
        <v>6784</v>
      </c>
      <c r="G75" s="128">
        <v>154</v>
      </c>
      <c r="H75" s="58">
        <v>684845</v>
      </c>
      <c r="I75" s="58">
        <v>166</v>
      </c>
      <c r="J75" s="133"/>
      <c r="K75" s="58"/>
      <c r="L75" s="58"/>
      <c r="M75" s="58"/>
      <c r="N75" s="58"/>
      <c r="O75" s="58"/>
      <c r="P75" s="58"/>
      <c r="Q75" s="58"/>
      <c r="R75" s="58"/>
      <c r="S75" s="58"/>
      <c r="T75" s="161"/>
      <c r="U75" s="161"/>
    </row>
    <row r="76" spans="1:21" s="9" customFormat="1" ht="15" x14ac:dyDescent="0.3">
      <c r="A76" s="167" t="s">
        <v>153</v>
      </c>
      <c r="B76" s="58">
        <v>371769</v>
      </c>
      <c r="C76" s="128">
        <v>144</v>
      </c>
      <c r="D76" s="58">
        <v>57558</v>
      </c>
      <c r="E76" s="128">
        <v>64</v>
      </c>
      <c r="F76" s="58">
        <v>4363</v>
      </c>
      <c r="G76" s="128">
        <v>123</v>
      </c>
      <c r="H76" s="58">
        <v>433690</v>
      </c>
      <c r="I76" s="58">
        <v>133</v>
      </c>
      <c r="J76" s="133"/>
      <c r="K76" s="167"/>
      <c r="L76" s="58"/>
      <c r="M76" s="58"/>
      <c r="N76" s="58"/>
      <c r="O76" s="58"/>
      <c r="P76" s="58"/>
      <c r="Q76" s="58"/>
      <c r="R76" s="58"/>
      <c r="S76" s="58"/>
      <c r="T76" s="161"/>
      <c r="U76" s="161"/>
    </row>
    <row r="77" spans="1:21" s="9" customFormat="1" ht="15" x14ac:dyDescent="0.3">
      <c r="A77" s="58" t="s">
        <v>154</v>
      </c>
      <c r="B77" s="58">
        <v>223866</v>
      </c>
      <c r="C77" s="128">
        <v>110</v>
      </c>
      <c r="D77" s="58">
        <v>36952</v>
      </c>
      <c r="E77" s="128">
        <v>51</v>
      </c>
      <c r="F77" s="58">
        <v>2637</v>
      </c>
      <c r="G77" s="128">
        <v>95</v>
      </c>
      <c r="H77" s="58">
        <v>263455</v>
      </c>
      <c r="I77" s="58">
        <v>102</v>
      </c>
      <c r="J77" s="133"/>
      <c r="K77" s="58"/>
      <c r="L77" s="58"/>
      <c r="M77" s="58"/>
      <c r="N77" s="58"/>
      <c r="O77" s="58"/>
      <c r="P77" s="58"/>
      <c r="Q77" s="58"/>
      <c r="R77" s="58"/>
      <c r="S77" s="58"/>
      <c r="T77" s="161"/>
      <c r="U77" s="161"/>
    </row>
    <row r="78" spans="1:21" s="9" customFormat="1" ht="14.5" customHeight="1" x14ac:dyDescent="0.3">
      <c r="A78" s="58" t="s">
        <v>155</v>
      </c>
      <c r="B78" s="58">
        <v>122495</v>
      </c>
      <c r="C78" s="128">
        <v>78</v>
      </c>
      <c r="D78" s="58">
        <v>22943</v>
      </c>
      <c r="E78" s="128">
        <v>38</v>
      </c>
      <c r="F78" s="58">
        <v>1628</v>
      </c>
      <c r="G78" s="128">
        <v>69</v>
      </c>
      <c r="H78" s="58">
        <v>147066</v>
      </c>
      <c r="I78" s="58">
        <v>71</v>
      </c>
      <c r="J78" s="133"/>
      <c r="K78" s="58"/>
      <c r="L78" s="58"/>
      <c r="M78" s="58"/>
      <c r="N78" s="58"/>
      <c r="O78" s="58"/>
      <c r="P78" s="58"/>
      <c r="Q78" s="58"/>
      <c r="R78" s="58"/>
      <c r="S78" s="58"/>
      <c r="T78" s="161"/>
      <c r="U78" s="161"/>
    </row>
    <row r="79" spans="1:21" s="9" customFormat="1" ht="15" x14ac:dyDescent="0.3">
      <c r="A79" s="58" t="s">
        <v>156</v>
      </c>
      <c r="B79" s="58">
        <v>148463</v>
      </c>
      <c r="C79" s="128">
        <v>61</v>
      </c>
      <c r="D79" s="58">
        <v>43283</v>
      </c>
      <c r="E79" s="128">
        <v>30</v>
      </c>
      <c r="F79" s="58">
        <v>3027</v>
      </c>
      <c r="G79" s="128">
        <v>54</v>
      </c>
      <c r="H79" s="58">
        <v>194773</v>
      </c>
      <c r="I79" s="58">
        <v>54</v>
      </c>
      <c r="J79" s="133"/>
      <c r="K79" s="58"/>
      <c r="L79" s="58"/>
      <c r="M79" s="58"/>
      <c r="N79" s="58"/>
      <c r="O79" s="58"/>
      <c r="P79" s="58"/>
      <c r="Q79" s="58"/>
      <c r="R79" s="58"/>
      <c r="S79" s="58"/>
      <c r="T79" s="161"/>
      <c r="U79" s="161"/>
    </row>
    <row r="80" spans="1:21" s="9" customFormat="1" ht="15" x14ac:dyDescent="0.3">
      <c r="A80" s="58" t="s">
        <v>32</v>
      </c>
      <c r="B80" s="58">
        <v>1680240</v>
      </c>
      <c r="C80" s="128">
        <v>58</v>
      </c>
      <c r="D80" s="58">
        <v>307836</v>
      </c>
      <c r="E80" s="128">
        <v>29</v>
      </c>
      <c r="F80" s="58">
        <v>19883</v>
      </c>
      <c r="G80" s="128">
        <v>54</v>
      </c>
      <c r="H80" s="58">
        <v>2007959</v>
      </c>
      <c r="I80" s="58">
        <v>54</v>
      </c>
      <c r="J80" s="133"/>
      <c r="K80" s="58"/>
      <c r="L80" s="58"/>
      <c r="M80" s="58"/>
      <c r="N80" s="58"/>
      <c r="O80" s="58"/>
      <c r="P80" s="58"/>
      <c r="Q80" s="58"/>
      <c r="R80" s="58"/>
      <c r="S80" s="58"/>
      <c r="T80" s="161"/>
      <c r="U80" s="161"/>
    </row>
    <row r="81" spans="1:21" s="9" customFormat="1" ht="26.5" customHeight="1" x14ac:dyDescent="0.3">
      <c r="A81" s="131" t="s">
        <v>78</v>
      </c>
      <c r="B81" s="131">
        <v>7705525</v>
      </c>
      <c r="C81" s="132">
        <v>171</v>
      </c>
      <c r="D81" s="131">
        <v>1112367</v>
      </c>
      <c r="E81" s="132">
        <v>81</v>
      </c>
      <c r="F81" s="131">
        <v>100655</v>
      </c>
      <c r="G81" s="132">
        <v>149</v>
      </c>
      <c r="H81" s="131">
        <v>8918547</v>
      </c>
      <c r="I81" s="131">
        <v>160</v>
      </c>
      <c r="J81" s="133"/>
      <c r="K81" s="79"/>
      <c r="L81" s="79"/>
      <c r="M81" s="79"/>
      <c r="N81" s="79"/>
      <c r="O81" s="79"/>
      <c r="P81" s="79"/>
      <c r="Q81" s="79"/>
      <c r="R81" s="79"/>
      <c r="S81" s="79"/>
      <c r="T81" s="161"/>
      <c r="U81" s="161"/>
    </row>
    <row r="83" spans="1:21" x14ac:dyDescent="0.25">
      <c r="A83" s="320" t="str">
        <f>+INDICE!B10</f>
        <v xml:space="preserve"> Lettura dati 25 settembre 2023</v>
      </c>
    </row>
  </sheetData>
  <mergeCells count="16">
    <mergeCell ref="A69:I69"/>
    <mergeCell ref="A56:I56"/>
    <mergeCell ref="A43:I43"/>
    <mergeCell ref="A30:I30"/>
    <mergeCell ref="A17:I17"/>
    <mergeCell ref="A4:I4"/>
    <mergeCell ref="B2:C2"/>
    <mergeCell ref="D2:E2"/>
    <mergeCell ref="F2:G2"/>
    <mergeCell ref="H2:I2"/>
    <mergeCell ref="K17:S17"/>
    <mergeCell ref="K4:S4"/>
    <mergeCell ref="L2:M2"/>
    <mergeCell ref="N2:O2"/>
    <mergeCell ref="P2:Q2"/>
    <mergeCell ref="R2:S2"/>
  </mergeCells>
  <pageMargins left="0.70866141732283472" right="0.70866141732283472" top="0.74803149606299213" bottom="0.15748031496062992" header="0.31496062992125984" footer="0.31496062992125984"/>
  <pageSetup paperSize="9" scale="34" orientation="landscape" r:id="rId1"/>
  <headerFooter>
    <oddHeader>&amp;COSSERVATORIO ASSEGNO UNICO UNIVERSALE</oddHeader>
    <oddFooter>&amp;CINPS - COORDINAMENTO GENERALE STATISTICO ATTUARIALE</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0A9E7A-5931-4EC0-9ADF-5808578922C5}">
  <sheetPr>
    <pageSetUpPr fitToPage="1"/>
  </sheetPr>
  <dimension ref="A1:W79"/>
  <sheetViews>
    <sheetView showGridLines="0" tabSelected="1" view="pageBreakPreview" zoomScale="60" zoomScaleNormal="70" workbookViewId="0">
      <selection activeCell="B1" sqref="B1"/>
    </sheetView>
  </sheetViews>
  <sheetFormatPr defaultColWidth="13.26953125" defaultRowHeight="10" x14ac:dyDescent="0.35"/>
  <cols>
    <col min="1" max="1" width="30.1796875" style="1" customWidth="1"/>
    <col min="2" max="2" width="17.81640625" style="1" bestFit="1" customWidth="1"/>
    <col min="3" max="3" width="13" style="1" customWidth="1"/>
    <col min="4" max="4" width="14.1796875" style="1" customWidth="1"/>
    <col min="5" max="5" width="17.26953125" style="1" bestFit="1" customWidth="1"/>
    <col min="6" max="6" width="13.453125" style="1" customWidth="1"/>
    <col min="7" max="7" width="14" style="1" customWidth="1"/>
    <col min="8" max="8" width="17.26953125" style="1" bestFit="1" customWidth="1"/>
    <col min="9" max="9" width="12.7265625" style="1" customWidth="1"/>
    <col min="10" max="10" width="14.453125" style="1" customWidth="1"/>
    <col min="11" max="11" width="17.26953125" style="1" bestFit="1" customWidth="1"/>
    <col min="12" max="12" width="11.453125" style="1" customWidth="1"/>
    <col min="13" max="13" width="15.7265625" style="1" customWidth="1"/>
    <col min="14" max="14" width="17.26953125" style="1" bestFit="1" customWidth="1"/>
    <col min="15" max="15" width="11.453125" style="1" customWidth="1"/>
    <col min="16" max="16" width="14.453125" style="1" customWidth="1"/>
    <col min="17" max="17" width="17.81640625" style="93" bestFit="1" customWidth="1"/>
    <col min="18" max="18" width="23.453125" style="93" customWidth="1"/>
    <col min="19" max="19" width="13.453125" style="93" bestFit="1" customWidth="1"/>
    <col min="20" max="20" width="17.81640625" style="93" bestFit="1" customWidth="1"/>
    <col min="21" max="22" width="13.453125" style="93" bestFit="1" customWidth="1"/>
    <col min="23" max="23" width="13.26953125" style="93"/>
    <col min="24" max="16384" width="13.26953125" style="1"/>
  </cols>
  <sheetData>
    <row r="1" spans="1:23" ht="59.5" customHeight="1" thickBot="1" x14ac:dyDescent="0.4">
      <c r="A1" s="85" t="s">
        <v>142</v>
      </c>
      <c r="B1" s="85"/>
      <c r="C1" s="85"/>
      <c r="D1" s="85"/>
      <c r="E1" s="85"/>
      <c r="F1" s="85"/>
      <c r="G1" s="85"/>
      <c r="H1" s="85"/>
      <c r="I1" s="85"/>
      <c r="J1" s="85"/>
      <c r="K1" s="85"/>
      <c r="L1" s="85"/>
      <c r="M1" s="85"/>
      <c r="N1" s="49"/>
      <c r="O1" s="49"/>
      <c r="P1" s="49"/>
    </row>
    <row r="2" spans="1:23" ht="40.5" customHeight="1" thickTop="1" x14ac:dyDescent="0.35">
      <c r="A2" s="205"/>
      <c r="B2" s="398" t="s">
        <v>36</v>
      </c>
      <c r="C2" s="398"/>
      <c r="D2" s="398"/>
      <c r="E2" s="398"/>
      <c r="F2" s="398"/>
      <c r="G2" s="398"/>
      <c r="H2" s="398"/>
      <c r="I2" s="398"/>
      <c r="J2" s="398"/>
      <c r="K2" s="398"/>
      <c r="L2" s="398"/>
      <c r="M2" s="398"/>
      <c r="N2" s="398"/>
      <c r="O2" s="398"/>
      <c r="P2" s="398"/>
      <c r="Q2" s="206"/>
    </row>
    <row r="3" spans="1:23" ht="28.5" customHeight="1" x14ac:dyDescent="0.35">
      <c r="A3" s="410" t="s">
        <v>74</v>
      </c>
      <c r="B3" s="396" t="s">
        <v>3</v>
      </c>
      <c r="C3" s="396"/>
      <c r="D3" s="397"/>
      <c r="E3" s="396" t="s">
        <v>22</v>
      </c>
      <c r="F3" s="396"/>
      <c r="G3" s="397"/>
      <c r="H3" s="396" t="s">
        <v>23</v>
      </c>
      <c r="I3" s="396"/>
      <c r="J3" s="397"/>
      <c r="K3" s="396" t="s">
        <v>70</v>
      </c>
      <c r="L3" s="396"/>
      <c r="M3" s="397"/>
      <c r="N3" s="396" t="s">
        <v>86</v>
      </c>
      <c r="O3" s="396"/>
      <c r="P3" s="397"/>
      <c r="Q3" s="206"/>
    </row>
    <row r="4" spans="1:23" s="139" customFormat="1" ht="100" customHeight="1" thickBot="1" x14ac:dyDescent="0.4">
      <c r="A4" s="369"/>
      <c r="B4" s="124" t="s">
        <v>114</v>
      </c>
      <c r="C4" s="124" t="s">
        <v>106</v>
      </c>
      <c r="D4" s="124" t="s">
        <v>107</v>
      </c>
      <c r="E4" s="124" t="s">
        <v>114</v>
      </c>
      <c r="F4" s="124" t="s">
        <v>106</v>
      </c>
      <c r="G4" s="124" t="s">
        <v>107</v>
      </c>
      <c r="H4" s="124" t="s">
        <v>114</v>
      </c>
      <c r="I4" s="124" t="s">
        <v>106</v>
      </c>
      <c r="J4" s="124" t="s">
        <v>107</v>
      </c>
      <c r="K4" s="124" t="s">
        <v>114</v>
      </c>
      <c r="L4" s="124" t="s">
        <v>106</v>
      </c>
      <c r="M4" s="124" t="s">
        <v>107</v>
      </c>
      <c r="N4" s="124" t="s">
        <v>114</v>
      </c>
      <c r="O4" s="124" t="s">
        <v>106</v>
      </c>
      <c r="P4" s="124" t="s">
        <v>107</v>
      </c>
      <c r="Q4" s="206"/>
      <c r="R4" s="93"/>
      <c r="S4" s="93"/>
      <c r="T4" s="93"/>
      <c r="U4" s="93"/>
      <c r="V4" s="93"/>
      <c r="W4" s="93"/>
    </row>
    <row r="5" spans="1:23" ht="18" customHeight="1" thickTop="1" x14ac:dyDescent="0.35">
      <c r="A5" s="58" t="s">
        <v>53</v>
      </c>
      <c r="B5" s="58">
        <v>2232102</v>
      </c>
      <c r="C5" s="207">
        <v>1.69</v>
      </c>
      <c r="D5" s="58">
        <v>330</v>
      </c>
      <c r="E5" s="58">
        <v>2235763</v>
      </c>
      <c r="F5" s="207">
        <v>1.69</v>
      </c>
      <c r="G5" s="58">
        <v>330</v>
      </c>
      <c r="H5" s="58">
        <v>2278770</v>
      </c>
      <c r="I5" s="207">
        <v>1.7</v>
      </c>
      <c r="J5" s="58">
        <v>331</v>
      </c>
      <c r="K5" s="58">
        <v>2278217</v>
      </c>
      <c r="L5" s="207">
        <v>1.7</v>
      </c>
      <c r="M5" s="58">
        <v>331</v>
      </c>
      <c r="N5" s="58">
        <v>2261920</v>
      </c>
      <c r="O5" s="207">
        <v>1.69</v>
      </c>
      <c r="P5" s="58">
        <v>331</v>
      </c>
    </row>
    <row r="6" spans="1:23" ht="18" customHeight="1" x14ac:dyDescent="0.35">
      <c r="A6" s="114" t="s">
        <v>55</v>
      </c>
      <c r="B6" s="115">
        <v>511815</v>
      </c>
      <c r="C6" s="208">
        <v>1.71</v>
      </c>
      <c r="D6" s="115">
        <v>331</v>
      </c>
      <c r="E6" s="115">
        <v>512525</v>
      </c>
      <c r="F6" s="208">
        <v>1.71</v>
      </c>
      <c r="G6" s="115">
        <v>330</v>
      </c>
      <c r="H6" s="115">
        <v>548118</v>
      </c>
      <c r="I6" s="208">
        <v>1.73</v>
      </c>
      <c r="J6" s="115">
        <v>334</v>
      </c>
      <c r="K6" s="115">
        <v>546319</v>
      </c>
      <c r="L6" s="208">
        <v>1.73</v>
      </c>
      <c r="M6" s="115">
        <v>335</v>
      </c>
      <c r="N6" s="115">
        <v>525055</v>
      </c>
      <c r="O6" s="208">
        <v>1.73</v>
      </c>
      <c r="P6" s="115">
        <v>335</v>
      </c>
    </row>
    <row r="7" spans="1:23" ht="18" customHeight="1" x14ac:dyDescent="0.35">
      <c r="A7" s="114" t="s">
        <v>41</v>
      </c>
      <c r="B7" s="115">
        <v>940818</v>
      </c>
      <c r="C7" s="208">
        <v>1.75</v>
      </c>
      <c r="D7" s="115">
        <v>344</v>
      </c>
      <c r="E7" s="115">
        <v>941929</v>
      </c>
      <c r="F7" s="208">
        <v>1.75</v>
      </c>
      <c r="G7" s="115">
        <v>344</v>
      </c>
      <c r="H7" s="115">
        <v>948032</v>
      </c>
      <c r="I7" s="208">
        <v>1.75</v>
      </c>
      <c r="J7" s="115">
        <v>344</v>
      </c>
      <c r="K7" s="115">
        <v>948627</v>
      </c>
      <c r="L7" s="208">
        <v>1.75</v>
      </c>
      <c r="M7" s="115">
        <v>344</v>
      </c>
      <c r="N7" s="115">
        <v>949654</v>
      </c>
      <c r="O7" s="208">
        <v>1.75</v>
      </c>
      <c r="P7" s="115">
        <v>345</v>
      </c>
    </row>
    <row r="8" spans="1:23" ht="18" customHeight="1" x14ac:dyDescent="0.35">
      <c r="A8" s="114" t="s">
        <v>42</v>
      </c>
      <c r="B8" s="115">
        <v>779469</v>
      </c>
      <c r="C8" s="208">
        <v>1.61</v>
      </c>
      <c r="D8" s="115">
        <v>312</v>
      </c>
      <c r="E8" s="115">
        <v>781309</v>
      </c>
      <c r="F8" s="208">
        <v>1.61</v>
      </c>
      <c r="G8" s="115">
        <v>312</v>
      </c>
      <c r="H8" s="115">
        <v>782620</v>
      </c>
      <c r="I8" s="208">
        <v>1.61</v>
      </c>
      <c r="J8" s="115">
        <v>312</v>
      </c>
      <c r="K8" s="115">
        <v>783271</v>
      </c>
      <c r="L8" s="208">
        <v>1.61</v>
      </c>
      <c r="M8" s="115">
        <v>312</v>
      </c>
      <c r="N8" s="115">
        <v>787211</v>
      </c>
      <c r="O8" s="208">
        <v>1.61</v>
      </c>
      <c r="P8" s="115">
        <v>312</v>
      </c>
    </row>
    <row r="9" spans="1:23" ht="18" customHeight="1" x14ac:dyDescent="0.35">
      <c r="A9" s="58" t="s">
        <v>43</v>
      </c>
      <c r="B9" s="58">
        <v>606925</v>
      </c>
      <c r="C9" s="209">
        <v>1.56</v>
      </c>
      <c r="D9" s="58">
        <v>282</v>
      </c>
      <c r="E9" s="58">
        <v>608456</v>
      </c>
      <c r="F9" s="209">
        <v>1.56</v>
      </c>
      <c r="G9" s="58">
        <v>281</v>
      </c>
      <c r="H9" s="58">
        <v>609591</v>
      </c>
      <c r="I9" s="209">
        <v>1.56</v>
      </c>
      <c r="J9" s="58">
        <v>281</v>
      </c>
      <c r="K9" s="58">
        <v>610280</v>
      </c>
      <c r="L9" s="209">
        <v>1.56</v>
      </c>
      <c r="M9" s="58">
        <v>281</v>
      </c>
      <c r="N9" s="58">
        <v>613933</v>
      </c>
      <c r="O9" s="209">
        <v>1.56</v>
      </c>
      <c r="P9" s="58">
        <v>281</v>
      </c>
    </row>
    <row r="10" spans="1:23" ht="18" customHeight="1" x14ac:dyDescent="0.35">
      <c r="A10" s="58" t="s">
        <v>44</v>
      </c>
      <c r="B10" s="58">
        <v>432265</v>
      </c>
      <c r="C10" s="209">
        <v>1.54</v>
      </c>
      <c r="D10" s="58">
        <v>235</v>
      </c>
      <c r="E10" s="58">
        <v>433270</v>
      </c>
      <c r="F10" s="209">
        <v>1.53</v>
      </c>
      <c r="G10" s="58">
        <v>235</v>
      </c>
      <c r="H10" s="58">
        <v>434161</v>
      </c>
      <c r="I10" s="209">
        <v>1.53</v>
      </c>
      <c r="J10" s="58">
        <v>235</v>
      </c>
      <c r="K10" s="58">
        <v>434287</v>
      </c>
      <c r="L10" s="209">
        <v>1.53</v>
      </c>
      <c r="M10" s="58">
        <v>235</v>
      </c>
      <c r="N10" s="58">
        <v>437420</v>
      </c>
      <c r="O10" s="209">
        <v>1.53</v>
      </c>
      <c r="P10" s="58">
        <v>234</v>
      </c>
    </row>
    <row r="11" spans="1:23" ht="18" customHeight="1" x14ac:dyDescent="0.35">
      <c r="A11" s="58" t="s">
        <v>45</v>
      </c>
      <c r="B11" s="58">
        <v>287708</v>
      </c>
      <c r="C11" s="209">
        <v>1.52</v>
      </c>
      <c r="D11" s="58">
        <v>183</v>
      </c>
      <c r="E11" s="58">
        <v>288170</v>
      </c>
      <c r="F11" s="209">
        <v>1.52</v>
      </c>
      <c r="G11" s="58">
        <v>183</v>
      </c>
      <c r="H11" s="58">
        <v>289018</v>
      </c>
      <c r="I11" s="209">
        <v>1.52</v>
      </c>
      <c r="J11" s="58">
        <v>183</v>
      </c>
      <c r="K11" s="58">
        <v>289132</v>
      </c>
      <c r="L11" s="209">
        <v>1.52</v>
      </c>
      <c r="M11" s="58">
        <v>182</v>
      </c>
      <c r="N11" s="58">
        <v>291286</v>
      </c>
      <c r="O11" s="209">
        <v>1.51</v>
      </c>
      <c r="P11" s="58">
        <v>182</v>
      </c>
    </row>
    <row r="12" spans="1:23" ht="18" customHeight="1" x14ac:dyDescent="0.35">
      <c r="A12" s="58" t="s">
        <v>46</v>
      </c>
      <c r="B12" s="58">
        <v>181417</v>
      </c>
      <c r="C12" s="209">
        <v>1.51</v>
      </c>
      <c r="D12" s="58">
        <v>140</v>
      </c>
      <c r="E12" s="58">
        <v>181125</v>
      </c>
      <c r="F12" s="209">
        <v>1.51</v>
      </c>
      <c r="G12" s="58">
        <v>140</v>
      </c>
      <c r="H12" s="58">
        <v>184657</v>
      </c>
      <c r="I12" s="209">
        <v>1.51</v>
      </c>
      <c r="J12" s="58">
        <v>139</v>
      </c>
      <c r="K12" s="58">
        <v>185470</v>
      </c>
      <c r="L12" s="209">
        <v>1.51</v>
      </c>
      <c r="M12" s="58">
        <v>139</v>
      </c>
      <c r="N12" s="58">
        <v>187522</v>
      </c>
      <c r="O12" s="209">
        <v>1.51</v>
      </c>
      <c r="P12" s="58">
        <v>138</v>
      </c>
    </row>
    <row r="13" spans="1:23" ht="18" customHeight="1" x14ac:dyDescent="0.35">
      <c r="A13" s="58" t="s">
        <v>47</v>
      </c>
      <c r="B13" s="58">
        <v>114416</v>
      </c>
      <c r="C13" s="209">
        <v>1.5</v>
      </c>
      <c r="D13" s="58">
        <v>96</v>
      </c>
      <c r="E13" s="58">
        <v>114134</v>
      </c>
      <c r="F13" s="209">
        <v>1.5</v>
      </c>
      <c r="G13" s="58">
        <v>96</v>
      </c>
      <c r="H13" s="58">
        <v>116745</v>
      </c>
      <c r="I13" s="209">
        <v>1.5</v>
      </c>
      <c r="J13" s="58">
        <v>96</v>
      </c>
      <c r="K13" s="58">
        <v>117465</v>
      </c>
      <c r="L13" s="209">
        <v>1.5</v>
      </c>
      <c r="M13" s="58">
        <v>96</v>
      </c>
      <c r="N13" s="58">
        <v>118895</v>
      </c>
      <c r="O13" s="209">
        <v>1.5</v>
      </c>
      <c r="P13" s="58">
        <v>95</v>
      </c>
    </row>
    <row r="14" spans="1:23" ht="18" customHeight="1" x14ac:dyDescent="0.35">
      <c r="A14" s="58" t="s">
        <v>48</v>
      </c>
      <c r="B14" s="58">
        <v>183781</v>
      </c>
      <c r="C14" s="209">
        <v>1.47</v>
      </c>
      <c r="D14" s="58">
        <v>72</v>
      </c>
      <c r="E14" s="58">
        <v>183899</v>
      </c>
      <c r="F14" s="209">
        <v>1.47</v>
      </c>
      <c r="G14" s="58">
        <v>72</v>
      </c>
      <c r="H14" s="58">
        <v>195165</v>
      </c>
      <c r="I14" s="209">
        <v>1.47</v>
      </c>
      <c r="J14" s="58">
        <v>71</v>
      </c>
      <c r="K14" s="58">
        <v>198705</v>
      </c>
      <c r="L14" s="209">
        <v>1.47</v>
      </c>
      <c r="M14" s="58">
        <v>71</v>
      </c>
      <c r="N14" s="58">
        <v>203519</v>
      </c>
      <c r="O14" s="209">
        <v>1.47</v>
      </c>
      <c r="P14" s="58">
        <v>71</v>
      </c>
    </row>
    <row r="15" spans="1:23" ht="18" customHeight="1" x14ac:dyDescent="0.35">
      <c r="A15" s="58" t="s">
        <v>32</v>
      </c>
      <c r="B15" s="58">
        <v>1140218</v>
      </c>
      <c r="C15" s="209">
        <v>1.48</v>
      </c>
      <c r="D15" s="58">
        <v>74</v>
      </c>
      <c r="E15" s="58">
        <v>1137136</v>
      </c>
      <c r="F15" s="209">
        <v>1.48</v>
      </c>
      <c r="G15" s="58">
        <v>74</v>
      </c>
      <c r="H15" s="58">
        <v>1117897</v>
      </c>
      <c r="I15" s="209">
        <v>1.48</v>
      </c>
      <c r="J15" s="58">
        <v>73</v>
      </c>
      <c r="K15" s="58">
        <v>1111106</v>
      </c>
      <c r="L15" s="209">
        <v>1.48</v>
      </c>
      <c r="M15" s="58">
        <v>73</v>
      </c>
      <c r="N15" s="58">
        <v>1085342</v>
      </c>
      <c r="O15" s="209">
        <v>1.48</v>
      </c>
      <c r="P15" s="58">
        <v>73</v>
      </c>
    </row>
    <row r="16" spans="1:23" ht="18" customHeight="1" thickBot="1" x14ac:dyDescent="0.4">
      <c r="A16" s="113" t="s">
        <v>54</v>
      </c>
      <c r="B16" s="113">
        <v>5178832</v>
      </c>
      <c r="C16" s="210">
        <v>1.59</v>
      </c>
      <c r="D16" s="113">
        <v>231</v>
      </c>
      <c r="E16" s="113">
        <v>5181953</v>
      </c>
      <c r="F16" s="210">
        <v>1.59</v>
      </c>
      <c r="G16" s="113">
        <v>231</v>
      </c>
      <c r="H16" s="113">
        <v>5226004</v>
      </c>
      <c r="I16" s="210">
        <v>1.59</v>
      </c>
      <c r="J16" s="113">
        <v>232</v>
      </c>
      <c r="K16" s="113">
        <v>5224662</v>
      </c>
      <c r="L16" s="210">
        <v>1.59</v>
      </c>
      <c r="M16" s="113">
        <v>232</v>
      </c>
      <c r="N16" s="113">
        <v>5199837</v>
      </c>
      <c r="O16" s="210">
        <v>1.59</v>
      </c>
      <c r="P16" s="113">
        <v>232</v>
      </c>
    </row>
    <row r="17" spans="1:23" ht="23.15" customHeight="1" thickTop="1" x14ac:dyDescent="0.35">
      <c r="A17" s="211"/>
      <c r="B17" s="212"/>
      <c r="C17" s="213"/>
      <c r="D17" s="214"/>
      <c r="E17" s="215"/>
      <c r="F17" s="115"/>
      <c r="G17" s="115"/>
      <c r="H17" s="215"/>
      <c r="I17" s="215"/>
      <c r="J17" s="215"/>
      <c r="K17" s="215"/>
      <c r="L17" s="215"/>
      <c r="M17" s="215"/>
      <c r="N17" s="216"/>
      <c r="O17" s="216"/>
      <c r="P17" s="216"/>
      <c r="Q17" s="206"/>
    </row>
    <row r="18" spans="1:23" ht="43.5" customHeight="1" x14ac:dyDescent="0.35">
      <c r="A18" s="205"/>
      <c r="B18" s="401" t="s">
        <v>36</v>
      </c>
      <c r="C18" s="401"/>
      <c r="D18" s="401"/>
      <c r="E18" s="401"/>
      <c r="F18" s="401"/>
      <c r="G18" s="401"/>
      <c r="H18" s="401"/>
      <c r="I18" s="401"/>
      <c r="J18" s="401"/>
      <c r="K18" s="401"/>
      <c r="L18" s="401"/>
      <c r="M18" s="401"/>
      <c r="N18" s="401"/>
      <c r="O18" s="401"/>
      <c r="P18" s="401"/>
      <c r="Q18" s="206"/>
      <c r="R18" s="58"/>
    </row>
    <row r="19" spans="1:23" ht="28.5" customHeight="1" x14ac:dyDescent="0.35">
      <c r="A19" s="410" t="s">
        <v>74</v>
      </c>
      <c r="B19" s="396" t="s">
        <v>88</v>
      </c>
      <c r="C19" s="396"/>
      <c r="D19" s="397"/>
      <c r="E19" s="396" t="s">
        <v>116</v>
      </c>
      <c r="F19" s="396"/>
      <c r="G19" s="397"/>
      <c r="H19" s="396" t="s">
        <v>119</v>
      </c>
      <c r="I19" s="396"/>
      <c r="J19" s="397"/>
      <c r="K19" s="396" t="s">
        <v>120</v>
      </c>
      <c r="L19" s="396"/>
      <c r="M19" s="397"/>
      <c r="N19" s="396" t="s">
        <v>123</v>
      </c>
      <c r="O19" s="396"/>
      <c r="P19" s="397"/>
      <c r="Q19" s="206"/>
      <c r="R19" s="58"/>
    </row>
    <row r="20" spans="1:23" s="139" customFormat="1" ht="91" customHeight="1" thickBot="1" x14ac:dyDescent="0.4">
      <c r="A20" s="369"/>
      <c r="B20" s="124" t="s">
        <v>114</v>
      </c>
      <c r="C20" s="124" t="s">
        <v>106</v>
      </c>
      <c r="D20" s="124" t="s">
        <v>107</v>
      </c>
      <c r="E20" s="124" t="s">
        <v>114</v>
      </c>
      <c r="F20" s="124" t="s">
        <v>106</v>
      </c>
      <c r="G20" s="124" t="s">
        <v>107</v>
      </c>
      <c r="H20" s="124" t="s">
        <v>114</v>
      </c>
      <c r="I20" s="124" t="s">
        <v>106</v>
      </c>
      <c r="J20" s="124" t="s">
        <v>107</v>
      </c>
      <c r="K20" s="124" t="s">
        <v>114</v>
      </c>
      <c r="L20" s="124" t="s">
        <v>106</v>
      </c>
      <c r="M20" s="124" t="s">
        <v>107</v>
      </c>
      <c r="N20" s="124" t="s">
        <v>114</v>
      </c>
      <c r="O20" s="124" t="s">
        <v>106</v>
      </c>
      <c r="P20" s="124" t="s">
        <v>107</v>
      </c>
      <c r="Q20" s="206"/>
      <c r="R20" s="58"/>
      <c r="S20" s="93"/>
      <c r="T20" s="93"/>
      <c r="U20" s="93"/>
      <c r="V20" s="93"/>
      <c r="W20" s="93"/>
    </row>
    <row r="21" spans="1:23" ht="18" customHeight="1" thickTop="1" x14ac:dyDescent="0.35">
      <c r="A21" s="58" t="s">
        <v>53</v>
      </c>
      <c r="B21" s="58">
        <v>2289979</v>
      </c>
      <c r="C21" s="207">
        <v>1.69</v>
      </c>
      <c r="D21" s="58">
        <v>330</v>
      </c>
      <c r="E21" s="58">
        <v>2304353</v>
      </c>
      <c r="F21" s="207">
        <v>1.69</v>
      </c>
      <c r="G21" s="58">
        <v>330</v>
      </c>
      <c r="H21" s="58">
        <v>2316352</v>
      </c>
      <c r="I21" s="207">
        <v>1.69</v>
      </c>
      <c r="J21" s="58">
        <v>329</v>
      </c>
      <c r="K21" s="58">
        <v>2345183</v>
      </c>
      <c r="L21" s="207">
        <v>1.69</v>
      </c>
      <c r="M21" s="58">
        <v>329</v>
      </c>
      <c r="N21" s="58">
        <v>2363104</v>
      </c>
      <c r="O21" s="207">
        <v>1.69</v>
      </c>
      <c r="P21" s="58">
        <v>329</v>
      </c>
    </row>
    <row r="22" spans="1:23" ht="18" customHeight="1" x14ac:dyDescent="0.35">
      <c r="A22" s="114" t="s">
        <v>55</v>
      </c>
      <c r="B22" s="115">
        <v>537896</v>
      </c>
      <c r="C22" s="208">
        <v>1.73</v>
      </c>
      <c r="D22" s="115">
        <v>334</v>
      </c>
      <c r="E22" s="115">
        <v>540247</v>
      </c>
      <c r="F22" s="208">
        <v>1.73</v>
      </c>
      <c r="G22" s="115">
        <v>334</v>
      </c>
      <c r="H22" s="115">
        <v>543998</v>
      </c>
      <c r="I22" s="208">
        <v>1.72</v>
      </c>
      <c r="J22" s="115">
        <v>333</v>
      </c>
      <c r="K22" s="115">
        <v>555501</v>
      </c>
      <c r="L22" s="208">
        <v>1.72</v>
      </c>
      <c r="M22" s="115">
        <v>333</v>
      </c>
      <c r="N22" s="115">
        <v>564368</v>
      </c>
      <c r="O22" s="208">
        <v>1.72</v>
      </c>
      <c r="P22" s="115">
        <v>333</v>
      </c>
    </row>
    <row r="23" spans="1:23" ht="18" customHeight="1" x14ac:dyDescent="0.35">
      <c r="A23" s="114" t="s">
        <v>41</v>
      </c>
      <c r="B23" s="115">
        <v>958300</v>
      </c>
      <c r="C23" s="208">
        <v>1.75</v>
      </c>
      <c r="D23" s="115">
        <v>344</v>
      </c>
      <c r="E23" s="115">
        <v>964535</v>
      </c>
      <c r="F23" s="208">
        <v>1.75</v>
      </c>
      <c r="G23" s="115">
        <v>344</v>
      </c>
      <c r="H23" s="115">
        <v>968693</v>
      </c>
      <c r="I23" s="208">
        <v>1.74</v>
      </c>
      <c r="J23" s="115">
        <v>342</v>
      </c>
      <c r="K23" s="115">
        <v>978811</v>
      </c>
      <c r="L23" s="208">
        <v>1.74</v>
      </c>
      <c r="M23" s="115">
        <v>342</v>
      </c>
      <c r="N23" s="115">
        <v>984282</v>
      </c>
      <c r="O23" s="208">
        <v>1.74</v>
      </c>
      <c r="P23" s="115">
        <v>342</v>
      </c>
    </row>
    <row r="24" spans="1:23" ht="18" customHeight="1" x14ac:dyDescent="0.35">
      <c r="A24" s="114" t="s">
        <v>42</v>
      </c>
      <c r="B24" s="115">
        <v>793783</v>
      </c>
      <c r="C24" s="208">
        <v>1.61</v>
      </c>
      <c r="D24" s="115">
        <v>311</v>
      </c>
      <c r="E24" s="115">
        <v>799571</v>
      </c>
      <c r="F24" s="208">
        <v>1.6</v>
      </c>
      <c r="G24" s="115">
        <v>311</v>
      </c>
      <c r="H24" s="115">
        <v>803661</v>
      </c>
      <c r="I24" s="208">
        <v>1.6</v>
      </c>
      <c r="J24" s="115">
        <v>309</v>
      </c>
      <c r="K24" s="115">
        <v>810871</v>
      </c>
      <c r="L24" s="208">
        <v>1.6</v>
      </c>
      <c r="M24" s="115">
        <v>310</v>
      </c>
      <c r="N24" s="115">
        <v>814454</v>
      </c>
      <c r="O24" s="208">
        <v>1.6</v>
      </c>
      <c r="P24" s="115">
        <v>309</v>
      </c>
    </row>
    <row r="25" spans="1:23" ht="18" customHeight="1" x14ac:dyDescent="0.35">
      <c r="A25" s="58" t="s">
        <v>43</v>
      </c>
      <c r="B25" s="58">
        <v>619266</v>
      </c>
      <c r="C25" s="209">
        <v>1.56</v>
      </c>
      <c r="D25" s="58">
        <v>280</v>
      </c>
      <c r="E25" s="58">
        <v>624478</v>
      </c>
      <c r="F25" s="209">
        <v>1.55</v>
      </c>
      <c r="G25" s="58">
        <v>280</v>
      </c>
      <c r="H25" s="58">
        <v>627991</v>
      </c>
      <c r="I25" s="209">
        <v>1.55</v>
      </c>
      <c r="J25" s="58">
        <v>278</v>
      </c>
      <c r="K25" s="58">
        <v>633505</v>
      </c>
      <c r="L25" s="209">
        <v>1.55</v>
      </c>
      <c r="M25" s="58">
        <v>279</v>
      </c>
      <c r="N25" s="58">
        <v>636117</v>
      </c>
      <c r="O25" s="209">
        <v>1.55</v>
      </c>
      <c r="P25" s="58">
        <v>278</v>
      </c>
    </row>
    <row r="26" spans="1:23" ht="18" customHeight="1" x14ac:dyDescent="0.35">
      <c r="A26" s="58" t="s">
        <v>44</v>
      </c>
      <c r="B26" s="58">
        <v>441700</v>
      </c>
      <c r="C26" s="209">
        <v>1.53</v>
      </c>
      <c r="D26" s="58">
        <v>234</v>
      </c>
      <c r="E26" s="58">
        <v>446367</v>
      </c>
      <c r="F26" s="209">
        <v>1.53</v>
      </c>
      <c r="G26" s="58">
        <v>233</v>
      </c>
      <c r="H26" s="58">
        <v>449165</v>
      </c>
      <c r="I26" s="209">
        <v>1.52</v>
      </c>
      <c r="J26" s="58">
        <v>232</v>
      </c>
      <c r="K26" s="58">
        <v>453313</v>
      </c>
      <c r="L26" s="209">
        <v>1.52</v>
      </c>
      <c r="M26" s="58">
        <v>232</v>
      </c>
      <c r="N26" s="58">
        <v>455261</v>
      </c>
      <c r="O26" s="209">
        <v>1.52</v>
      </c>
      <c r="P26" s="58">
        <v>232</v>
      </c>
    </row>
    <row r="27" spans="1:23" ht="18" customHeight="1" x14ac:dyDescent="0.35">
      <c r="A27" s="58" t="s">
        <v>45</v>
      </c>
      <c r="B27" s="58">
        <v>294128</v>
      </c>
      <c r="C27" s="209">
        <v>1.51</v>
      </c>
      <c r="D27" s="58">
        <v>181</v>
      </c>
      <c r="E27" s="58">
        <v>297762</v>
      </c>
      <c r="F27" s="209">
        <v>1.51</v>
      </c>
      <c r="G27" s="58">
        <v>181</v>
      </c>
      <c r="H27" s="58">
        <v>300231</v>
      </c>
      <c r="I27" s="209">
        <v>1.51</v>
      </c>
      <c r="J27" s="58">
        <v>180</v>
      </c>
      <c r="K27" s="58">
        <v>303194</v>
      </c>
      <c r="L27" s="209">
        <v>1.51</v>
      </c>
      <c r="M27" s="58">
        <v>180</v>
      </c>
      <c r="N27" s="58">
        <v>304514</v>
      </c>
      <c r="O27" s="209">
        <v>1.5</v>
      </c>
      <c r="P27" s="58">
        <v>180</v>
      </c>
    </row>
    <row r="28" spans="1:23" ht="18" customHeight="1" x14ac:dyDescent="0.35">
      <c r="A28" s="58" t="s">
        <v>46</v>
      </c>
      <c r="B28" s="58">
        <v>189521</v>
      </c>
      <c r="C28" s="209">
        <v>1.5</v>
      </c>
      <c r="D28" s="58">
        <v>138</v>
      </c>
      <c r="E28" s="58">
        <v>191422</v>
      </c>
      <c r="F28" s="209">
        <v>1.5</v>
      </c>
      <c r="G28" s="58">
        <v>138</v>
      </c>
      <c r="H28" s="58">
        <v>193824</v>
      </c>
      <c r="I28" s="209">
        <v>1.5</v>
      </c>
      <c r="J28" s="58">
        <v>137</v>
      </c>
      <c r="K28" s="58">
        <v>196688</v>
      </c>
      <c r="L28" s="209">
        <v>1.5</v>
      </c>
      <c r="M28" s="58">
        <v>136</v>
      </c>
      <c r="N28" s="58">
        <v>197860</v>
      </c>
      <c r="O28" s="209">
        <v>1.5</v>
      </c>
      <c r="P28" s="58">
        <v>136</v>
      </c>
    </row>
    <row r="29" spans="1:23" ht="18" customHeight="1" x14ac:dyDescent="0.35">
      <c r="A29" s="58" t="s">
        <v>47</v>
      </c>
      <c r="B29" s="58">
        <v>120349</v>
      </c>
      <c r="C29" s="209">
        <v>1.49</v>
      </c>
      <c r="D29" s="58">
        <v>95</v>
      </c>
      <c r="E29" s="58">
        <v>122013</v>
      </c>
      <c r="F29" s="209">
        <v>1.49</v>
      </c>
      <c r="G29" s="58">
        <v>95</v>
      </c>
      <c r="H29" s="58">
        <v>124164</v>
      </c>
      <c r="I29" s="209">
        <v>1.49</v>
      </c>
      <c r="J29" s="58">
        <v>94</v>
      </c>
      <c r="K29" s="58">
        <v>126605</v>
      </c>
      <c r="L29" s="209">
        <v>1.49</v>
      </c>
      <c r="M29" s="58">
        <v>94</v>
      </c>
      <c r="N29" s="58">
        <v>127464</v>
      </c>
      <c r="O29" s="209">
        <v>1.49</v>
      </c>
      <c r="P29" s="58">
        <v>94</v>
      </c>
    </row>
    <row r="30" spans="1:23" ht="18" customHeight="1" x14ac:dyDescent="0.35">
      <c r="A30" s="58" t="s">
        <v>48</v>
      </c>
      <c r="B30" s="58">
        <v>208238</v>
      </c>
      <c r="C30" s="209">
        <v>1.47</v>
      </c>
      <c r="D30" s="58">
        <v>71</v>
      </c>
      <c r="E30" s="58">
        <v>212798</v>
      </c>
      <c r="F30" s="209">
        <v>1.46</v>
      </c>
      <c r="G30" s="58">
        <v>70</v>
      </c>
      <c r="H30" s="58">
        <v>223179</v>
      </c>
      <c r="I30" s="209">
        <v>1.46</v>
      </c>
      <c r="J30" s="58">
        <v>69</v>
      </c>
      <c r="K30" s="58">
        <v>233894</v>
      </c>
      <c r="L30" s="209">
        <v>1.45</v>
      </c>
      <c r="M30" s="58">
        <v>69</v>
      </c>
      <c r="N30" s="58">
        <v>237817</v>
      </c>
      <c r="O30" s="209">
        <v>1.45</v>
      </c>
      <c r="P30" s="58">
        <v>69</v>
      </c>
    </row>
    <row r="31" spans="1:23" ht="18" customHeight="1" x14ac:dyDescent="0.35">
      <c r="A31" s="58" t="s">
        <v>32</v>
      </c>
      <c r="B31" s="58">
        <v>1090343</v>
      </c>
      <c r="C31" s="209">
        <v>1.48</v>
      </c>
      <c r="D31" s="58">
        <v>73</v>
      </c>
      <c r="E31" s="58">
        <v>1076412</v>
      </c>
      <c r="F31" s="209">
        <v>1.47</v>
      </c>
      <c r="G31" s="58">
        <v>73</v>
      </c>
      <c r="H31" s="58">
        <v>1062515</v>
      </c>
      <c r="I31" s="209">
        <v>1.47</v>
      </c>
      <c r="J31" s="58">
        <v>73</v>
      </c>
      <c r="K31" s="58">
        <v>1055914</v>
      </c>
      <c r="L31" s="209">
        <v>1.47</v>
      </c>
      <c r="M31" s="58">
        <v>74</v>
      </c>
      <c r="N31" s="58">
        <v>1057196</v>
      </c>
      <c r="O31" s="209">
        <v>1.47</v>
      </c>
      <c r="P31" s="58">
        <v>73</v>
      </c>
    </row>
    <row r="32" spans="1:23" ht="18" customHeight="1" thickBot="1" x14ac:dyDescent="0.4">
      <c r="A32" s="113" t="s">
        <v>54</v>
      </c>
      <c r="B32" s="113">
        <v>5253524</v>
      </c>
      <c r="C32" s="210">
        <v>1.59</v>
      </c>
      <c r="D32" s="113">
        <v>232</v>
      </c>
      <c r="E32" s="113">
        <v>5275605</v>
      </c>
      <c r="F32" s="210">
        <v>1.59</v>
      </c>
      <c r="G32" s="113">
        <v>232</v>
      </c>
      <c r="H32" s="113">
        <v>5297421</v>
      </c>
      <c r="I32" s="210">
        <v>1.58</v>
      </c>
      <c r="J32" s="113">
        <v>231</v>
      </c>
      <c r="K32" s="113">
        <v>5348296</v>
      </c>
      <c r="L32" s="210">
        <v>1.58</v>
      </c>
      <c r="M32" s="113">
        <v>232</v>
      </c>
      <c r="N32" s="113">
        <v>5379333</v>
      </c>
      <c r="O32" s="210">
        <v>1.58</v>
      </c>
      <c r="P32" s="113">
        <v>232</v>
      </c>
    </row>
    <row r="33" spans="1:16" ht="14" thickTop="1" x14ac:dyDescent="0.35">
      <c r="A33" s="93"/>
      <c r="B33" s="93"/>
      <c r="C33" s="93"/>
      <c r="D33" s="93"/>
      <c r="E33" s="93"/>
      <c r="F33" s="93"/>
      <c r="G33" s="93"/>
      <c r="H33" s="93"/>
      <c r="I33" s="93"/>
      <c r="J33" s="93"/>
      <c r="K33" s="93"/>
      <c r="L33" s="93"/>
      <c r="M33" s="93"/>
      <c r="N33" s="60"/>
      <c r="O33" s="145"/>
      <c r="P33" s="60"/>
    </row>
    <row r="34" spans="1:16" ht="73" customHeight="1" x14ac:dyDescent="0.35">
      <c r="A34" s="408" t="s">
        <v>113</v>
      </c>
      <c r="B34" s="408"/>
      <c r="C34" s="408"/>
      <c r="D34" s="408"/>
      <c r="E34" s="408"/>
      <c r="F34" s="408"/>
      <c r="G34" s="408"/>
      <c r="H34" s="408"/>
      <c r="I34" s="408"/>
      <c r="J34" s="408"/>
      <c r="K34" s="408"/>
      <c r="L34" s="408"/>
      <c r="M34" s="408"/>
      <c r="N34" s="408"/>
      <c r="O34" s="408"/>
      <c r="P34" s="408"/>
    </row>
    <row r="35" spans="1:16" ht="50.15" customHeight="1" x14ac:dyDescent="0.35">
      <c r="A35" s="409" t="str">
        <f>+INDICE!B10</f>
        <v xml:space="preserve"> Lettura dati 25 settembre 2023</v>
      </c>
      <c r="B35" s="409"/>
      <c r="C35" s="2"/>
      <c r="D35" s="2"/>
      <c r="E35" s="2"/>
      <c r="F35" s="2"/>
      <c r="G35" s="2"/>
      <c r="H35" s="2"/>
      <c r="I35" s="2"/>
      <c r="J35" s="2"/>
    </row>
    <row r="36" spans="1:16" ht="7" customHeight="1" x14ac:dyDescent="0.35"/>
    <row r="37" spans="1:16" ht="7" customHeight="1" x14ac:dyDescent="0.35"/>
    <row r="38" spans="1:16" ht="7" customHeight="1" x14ac:dyDescent="0.35"/>
    <row r="39" spans="1:16" ht="7" customHeight="1" x14ac:dyDescent="0.35"/>
    <row r="40" spans="1:16" ht="7" customHeight="1" x14ac:dyDescent="0.35"/>
    <row r="41" spans="1:16" ht="7" customHeight="1" x14ac:dyDescent="0.35"/>
    <row r="42" spans="1:16" ht="7" customHeight="1" x14ac:dyDescent="0.35"/>
    <row r="43" spans="1:16" ht="7" customHeight="1" x14ac:dyDescent="0.35"/>
    <row r="44" spans="1:16" ht="7" customHeight="1" x14ac:dyDescent="0.35"/>
    <row r="45" spans="1:16" ht="7" customHeight="1" x14ac:dyDescent="0.35"/>
    <row r="46" spans="1:16" ht="7" customHeight="1" x14ac:dyDescent="0.35"/>
    <row r="47" spans="1:16" ht="7" customHeight="1" x14ac:dyDescent="0.35"/>
    <row r="48" spans="1:16" ht="7" customHeight="1" x14ac:dyDescent="0.35"/>
    <row r="49" ht="7" customHeight="1" x14ac:dyDescent="0.35"/>
    <row r="50" ht="7" customHeight="1" x14ac:dyDescent="0.35"/>
    <row r="51" ht="7" customHeight="1" x14ac:dyDescent="0.35"/>
    <row r="52" ht="7" customHeight="1" x14ac:dyDescent="0.35"/>
    <row r="53" ht="7" customHeight="1" x14ac:dyDescent="0.35"/>
    <row r="54" ht="7" customHeight="1" x14ac:dyDescent="0.35"/>
    <row r="55" ht="7" customHeight="1" x14ac:dyDescent="0.35"/>
    <row r="56" ht="7" customHeight="1" x14ac:dyDescent="0.35"/>
    <row r="57" ht="7" customHeight="1" x14ac:dyDescent="0.35"/>
    <row r="58" ht="7" customHeight="1" x14ac:dyDescent="0.35"/>
    <row r="59" ht="7" customHeight="1" x14ac:dyDescent="0.35"/>
    <row r="60" ht="7" customHeight="1" x14ac:dyDescent="0.35"/>
    <row r="61" ht="7" customHeight="1" x14ac:dyDescent="0.35"/>
    <row r="62" ht="7" customHeight="1" x14ac:dyDescent="0.35"/>
    <row r="63" ht="7" customHeight="1" x14ac:dyDescent="0.35"/>
    <row r="64" ht="7" customHeight="1" x14ac:dyDescent="0.35"/>
    <row r="65" ht="7" customHeight="1" x14ac:dyDescent="0.35"/>
    <row r="66" ht="7" customHeight="1" x14ac:dyDescent="0.35"/>
    <row r="67" ht="7" customHeight="1" x14ac:dyDescent="0.35"/>
    <row r="68" ht="7" customHeight="1" x14ac:dyDescent="0.35"/>
    <row r="69" ht="7" customHeight="1" x14ac:dyDescent="0.35"/>
    <row r="70" ht="7" customHeight="1" x14ac:dyDescent="0.35"/>
    <row r="71" ht="7" customHeight="1" x14ac:dyDescent="0.35"/>
    <row r="72" ht="7" customHeight="1" x14ac:dyDescent="0.35"/>
    <row r="73" ht="7" customHeight="1" x14ac:dyDescent="0.35"/>
    <row r="74" ht="7" customHeight="1" x14ac:dyDescent="0.35"/>
    <row r="75" ht="7" customHeight="1" x14ac:dyDescent="0.35"/>
    <row r="76" ht="7" customHeight="1" x14ac:dyDescent="0.35"/>
    <row r="77" ht="7" customHeight="1" x14ac:dyDescent="0.35"/>
    <row r="78" ht="7" customHeight="1" x14ac:dyDescent="0.35"/>
    <row r="79" ht="7" customHeight="1" x14ac:dyDescent="0.35"/>
  </sheetData>
  <mergeCells count="16">
    <mergeCell ref="B2:P2"/>
    <mergeCell ref="A3:A4"/>
    <mergeCell ref="B3:D3"/>
    <mergeCell ref="E3:G3"/>
    <mergeCell ref="H3:J3"/>
    <mergeCell ref="K3:M3"/>
    <mergeCell ref="N3:P3"/>
    <mergeCell ref="A34:P34"/>
    <mergeCell ref="A35:B35"/>
    <mergeCell ref="B18:P18"/>
    <mergeCell ref="A19:A20"/>
    <mergeCell ref="B19:D19"/>
    <mergeCell ref="E19:G19"/>
    <mergeCell ref="H19:J19"/>
    <mergeCell ref="K19:M19"/>
    <mergeCell ref="N19:P19"/>
  </mergeCells>
  <pageMargins left="0.25" right="0.25" top="0.75" bottom="0.75" header="0.3" footer="0.3"/>
  <pageSetup paperSize="9" scale="49" orientation="landscape" r:id="rId1"/>
  <headerFooter>
    <oddHeader>&amp;COSSERVATORIO ASSEGNO UNICO UNIVERSALE</oddHeader>
    <oddFooter>&amp;CINPS - COORDINAMENTO GENERALE STATISTICO ATTUARIALE</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D49ED5-CFDB-4B9F-85AC-205861C0E7AA}">
  <sheetPr>
    <pageSetUpPr fitToPage="1"/>
  </sheetPr>
  <dimension ref="A1:W77"/>
  <sheetViews>
    <sheetView showGridLines="0" tabSelected="1" view="pageBreakPreview" topLeftCell="A23" zoomScale="60" zoomScaleNormal="70" workbookViewId="0">
      <selection activeCell="B1" sqref="B1"/>
    </sheetView>
  </sheetViews>
  <sheetFormatPr defaultColWidth="13.26953125" defaultRowHeight="10" x14ac:dyDescent="0.35"/>
  <cols>
    <col min="1" max="1" width="33.54296875" style="1" customWidth="1"/>
    <col min="2" max="2" width="17.81640625" style="1" bestFit="1" customWidth="1"/>
    <col min="3" max="3" width="13" style="1" customWidth="1"/>
    <col min="4" max="4" width="14.81640625" style="1" customWidth="1"/>
    <col min="5" max="5" width="17.1796875" style="93" customWidth="1"/>
    <col min="6" max="6" width="13.26953125" style="93"/>
    <col min="7" max="7" width="14" style="1" customWidth="1"/>
    <col min="8" max="8" width="17.81640625" style="1" customWidth="1"/>
    <col min="9" max="9" width="12.54296875" style="1" customWidth="1"/>
    <col min="10" max="10" width="13.26953125" style="1"/>
    <col min="11" max="11" width="16" style="1" customWidth="1"/>
    <col min="12" max="12" width="14.1796875" style="1" customWidth="1"/>
    <col min="13" max="13" width="13.26953125" style="1"/>
    <col min="14" max="14" width="15.26953125" style="1" bestFit="1" customWidth="1"/>
    <col min="15" max="16" width="13.26953125" style="1"/>
    <col min="17" max="17" width="15.26953125" style="1" bestFit="1" customWidth="1"/>
    <col min="18" max="16384" width="13.26953125" style="1"/>
  </cols>
  <sheetData>
    <row r="1" spans="1:19" ht="59.5" customHeight="1" thickBot="1" x14ac:dyDescent="0.4">
      <c r="A1" s="85" t="s">
        <v>143</v>
      </c>
      <c r="B1" s="85"/>
      <c r="C1" s="85"/>
      <c r="D1" s="85"/>
      <c r="E1" s="85"/>
      <c r="F1" s="85"/>
      <c r="G1" s="85"/>
      <c r="H1" s="85"/>
      <c r="I1" s="85"/>
      <c r="J1" s="85"/>
      <c r="K1" s="85"/>
      <c r="L1" s="85"/>
      <c r="M1" s="85"/>
      <c r="N1" s="85"/>
      <c r="O1" s="85"/>
      <c r="P1" s="85"/>
      <c r="Q1" s="85"/>
      <c r="R1" s="85"/>
      <c r="S1" s="85"/>
    </row>
    <row r="2" spans="1:19" ht="40.5" customHeight="1" thickTop="1" x14ac:dyDescent="0.35">
      <c r="A2" s="35"/>
      <c r="B2" s="411" t="s">
        <v>36</v>
      </c>
      <c r="C2" s="411"/>
      <c r="D2" s="411"/>
      <c r="E2" s="411"/>
      <c r="F2" s="411"/>
      <c r="G2" s="411"/>
      <c r="H2" s="411"/>
      <c r="I2" s="411"/>
      <c r="J2" s="411"/>
      <c r="K2" s="411"/>
      <c r="L2" s="411"/>
      <c r="M2" s="411"/>
      <c r="N2" s="411"/>
      <c r="O2" s="411"/>
      <c r="P2" s="411"/>
      <c r="Q2" s="411"/>
      <c r="R2" s="411"/>
      <c r="S2" s="411"/>
    </row>
    <row r="3" spans="1:19" ht="28.5" customHeight="1" x14ac:dyDescent="0.35">
      <c r="A3" s="394" t="s">
        <v>74</v>
      </c>
      <c r="B3" s="392" t="s">
        <v>131</v>
      </c>
      <c r="C3" s="392"/>
      <c r="D3" s="393"/>
      <c r="E3" s="392" t="s">
        <v>195</v>
      </c>
      <c r="F3" s="392"/>
      <c r="G3" s="393"/>
      <c r="H3" s="392" t="s">
        <v>204</v>
      </c>
      <c r="I3" s="392"/>
      <c r="J3" s="393"/>
      <c r="K3" s="392" t="s">
        <v>210</v>
      </c>
      <c r="L3" s="392"/>
      <c r="M3" s="393"/>
      <c r="N3" s="392" t="s">
        <v>214</v>
      </c>
      <c r="O3" s="392"/>
      <c r="P3" s="393"/>
      <c r="Q3" s="392" t="s">
        <v>217</v>
      </c>
      <c r="R3" s="392"/>
      <c r="S3" s="393"/>
    </row>
    <row r="4" spans="1:19" s="139" customFormat="1" ht="80.150000000000006" customHeight="1" thickBot="1" x14ac:dyDescent="0.4">
      <c r="A4" s="395"/>
      <c r="B4" s="59" t="s">
        <v>114</v>
      </c>
      <c r="C4" s="59" t="s">
        <v>106</v>
      </c>
      <c r="D4" s="30" t="s">
        <v>107</v>
      </c>
      <c r="E4" s="59" t="s">
        <v>114</v>
      </c>
      <c r="F4" s="59" t="s">
        <v>106</v>
      </c>
      <c r="G4" s="30" t="s">
        <v>107</v>
      </c>
      <c r="H4" s="59" t="s">
        <v>114</v>
      </c>
      <c r="I4" s="59" t="s">
        <v>106</v>
      </c>
      <c r="J4" s="30" t="s">
        <v>107</v>
      </c>
      <c r="K4" s="59" t="s">
        <v>114</v>
      </c>
      <c r="L4" s="59" t="s">
        <v>106</v>
      </c>
      <c r="M4" s="30" t="s">
        <v>107</v>
      </c>
      <c r="N4" s="59" t="s">
        <v>114</v>
      </c>
      <c r="O4" s="59" t="s">
        <v>106</v>
      </c>
      <c r="P4" s="30" t="s">
        <v>107</v>
      </c>
      <c r="Q4" s="59" t="s">
        <v>114</v>
      </c>
      <c r="R4" s="59" t="s">
        <v>106</v>
      </c>
      <c r="S4" s="30" t="s">
        <v>107</v>
      </c>
    </row>
    <row r="5" spans="1:19" ht="18" customHeight="1" thickTop="1" x14ac:dyDescent="0.35">
      <c r="A5" s="58" t="s">
        <v>147</v>
      </c>
      <c r="B5" s="60">
        <v>2547760</v>
      </c>
      <c r="C5" s="141">
        <v>1.68</v>
      </c>
      <c r="D5" s="60">
        <v>360</v>
      </c>
      <c r="E5" s="60">
        <v>2497136</v>
      </c>
      <c r="F5" s="141">
        <v>1.68</v>
      </c>
      <c r="G5" s="60">
        <v>360</v>
      </c>
      <c r="H5" s="60">
        <v>2368502</v>
      </c>
      <c r="I5" s="141">
        <v>1.69</v>
      </c>
      <c r="J5" s="60">
        <v>360</v>
      </c>
      <c r="K5" s="60">
        <v>2384459</v>
      </c>
      <c r="L5" s="141">
        <v>1.69</v>
      </c>
      <c r="M5" s="60">
        <v>361</v>
      </c>
      <c r="N5" s="60">
        <v>2383402</v>
      </c>
      <c r="O5" s="141">
        <v>1.69</v>
      </c>
      <c r="P5" s="60">
        <v>362</v>
      </c>
      <c r="Q5" s="60">
        <v>2378755</v>
      </c>
      <c r="R5" s="141">
        <v>1.69</v>
      </c>
      <c r="S5" s="60">
        <v>361</v>
      </c>
    </row>
    <row r="6" spans="1:19" ht="18" customHeight="1" x14ac:dyDescent="0.35">
      <c r="A6" s="114" t="s">
        <v>148</v>
      </c>
      <c r="B6" s="137">
        <v>643446</v>
      </c>
      <c r="C6" s="142">
        <v>1.73</v>
      </c>
      <c r="D6" s="137">
        <v>374</v>
      </c>
      <c r="E6" s="137">
        <v>561333</v>
      </c>
      <c r="F6" s="142">
        <v>1.7</v>
      </c>
      <c r="G6" s="137">
        <v>366</v>
      </c>
      <c r="H6" s="137">
        <v>507785</v>
      </c>
      <c r="I6" s="142">
        <v>1.7</v>
      </c>
      <c r="J6" s="137">
        <v>362</v>
      </c>
      <c r="K6" s="137">
        <v>516847</v>
      </c>
      <c r="L6" s="142">
        <v>1.71</v>
      </c>
      <c r="M6" s="137">
        <v>365</v>
      </c>
      <c r="N6" s="137">
        <v>516389</v>
      </c>
      <c r="O6" s="142">
        <v>1.71</v>
      </c>
      <c r="P6" s="137">
        <v>365</v>
      </c>
      <c r="Q6" s="137">
        <v>514132</v>
      </c>
      <c r="R6" s="142">
        <v>1.71</v>
      </c>
      <c r="S6" s="137">
        <v>366</v>
      </c>
    </row>
    <row r="7" spans="1:19" ht="18" customHeight="1" x14ac:dyDescent="0.35">
      <c r="A7" s="114" t="s">
        <v>149</v>
      </c>
      <c r="B7" s="137">
        <v>1059377</v>
      </c>
      <c r="C7" s="142">
        <v>1.72</v>
      </c>
      <c r="D7" s="137">
        <v>371</v>
      </c>
      <c r="E7" s="137">
        <v>1063933</v>
      </c>
      <c r="F7" s="142">
        <v>1.74</v>
      </c>
      <c r="G7" s="137">
        <v>376</v>
      </c>
      <c r="H7" s="137">
        <v>1010564</v>
      </c>
      <c r="I7" s="142">
        <v>1.75</v>
      </c>
      <c r="J7" s="137">
        <v>376</v>
      </c>
      <c r="K7" s="137">
        <v>1015190</v>
      </c>
      <c r="L7" s="142">
        <v>1.75</v>
      </c>
      <c r="M7" s="137">
        <v>378</v>
      </c>
      <c r="N7" s="137">
        <v>1014264</v>
      </c>
      <c r="O7" s="142">
        <v>1.75</v>
      </c>
      <c r="P7" s="137">
        <v>378</v>
      </c>
      <c r="Q7" s="137">
        <v>1012617</v>
      </c>
      <c r="R7" s="142">
        <v>1.75</v>
      </c>
      <c r="S7" s="137">
        <v>378</v>
      </c>
    </row>
    <row r="8" spans="1:19" ht="18" customHeight="1" x14ac:dyDescent="0.35">
      <c r="A8" s="114" t="s">
        <v>150</v>
      </c>
      <c r="B8" s="137">
        <v>844937</v>
      </c>
      <c r="C8" s="142">
        <v>1.58</v>
      </c>
      <c r="D8" s="137">
        <v>336</v>
      </c>
      <c r="E8" s="137">
        <v>871870</v>
      </c>
      <c r="F8" s="142">
        <v>1.59</v>
      </c>
      <c r="G8" s="137">
        <v>337</v>
      </c>
      <c r="H8" s="137">
        <v>850153</v>
      </c>
      <c r="I8" s="142">
        <v>1.6</v>
      </c>
      <c r="J8" s="137">
        <v>339</v>
      </c>
      <c r="K8" s="137">
        <v>852422</v>
      </c>
      <c r="L8" s="142">
        <v>1.6</v>
      </c>
      <c r="M8" s="137">
        <v>340</v>
      </c>
      <c r="N8" s="137">
        <v>852749</v>
      </c>
      <c r="O8" s="142">
        <v>1.6</v>
      </c>
      <c r="P8" s="137">
        <v>340</v>
      </c>
      <c r="Q8" s="137">
        <v>852006</v>
      </c>
      <c r="R8" s="142">
        <v>1.6</v>
      </c>
      <c r="S8" s="137">
        <v>339</v>
      </c>
    </row>
    <row r="9" spans="1:19" ht="18" customHeight="1" x14ac:dyDescent="0.35">
      <c r="A9" s="58" t="s">
        <v>151</v>
      </c>
      <c r="B9" s="60">
        <v>633819</v>
      </c>
      <c r="C9" s="143">
        <v>1.54</v>
      </c>
      <c r="D9" s="60">
        <v>303</v>
      </c>
      <c r="E9" s="60">
        <v>653238</v>
      </c>
      <c r="F9" s="143">
        <v>1.54</v>
      </c>
      <c r="G9" s="60">
        <v>304</v>
      </c>
      <c r="H9" s="60">
        <v>642007</v>
      </c>
      <c r="I9" s="143">
        <v>1.55</v>
      </c>
      <c r="J9" s="60">
        <v>306</v>
      </c>
      <c r="K9" s="60">
        <v>643713</v>
      </c>
      <c r="L9" s="143">
        <v>1.55</v>
      </c>
      <c r="M9" s="60">
        <v>306</v>
      </c>
      <c r="N9" s="60">
        <v>643703</v>
      </c>
      <c r="O9" s="143">
        <v>1.55</v>
      </c>
      <c r="P9" s="60">
        <v>306</v>
      </c>
      <c r="Q9" s="60">
        <v>642947</v>
      </c>
      <c r="R9" s="143">
        <v>1.55</v>
      </c>
      <c r="S9" s="60">
        <v>306</v>
      </c>
    </row>
    <row r="10" spans="1:19" ht="18" customHeight="1" x14ac:dyDescent="0.35">
      <c r="A10" s="58" t="s">
        <v>152</v>
      </c>
      <c r="B10" s="60">
        <v>429889</v>
      </c>
      <c r="C10" s="143">
        <v>1.51</v>
      </c>
      <c r="D10" s="60">
        <v>250</v>
      </c>
      <c r="E10" s="60">
        <v>446827</v>
      </c>
      <c r="F10" s="143">
        <v>1.52</v>
      </c>
      <c r="G10" s="60">
        <v>250</v>
      </c>
      <c r="H10" s="60">
        <v>442937</v>
      </c>
      <c r="I10" s="143">
        <v>1.52</v>
      </c>
      <c r="J10" s="60">
        <v>253</v>
      </c>
      <c r="K10" s="60">
        <v>443938</v>
      </c>
      <c r="L10" s="143">
        <v>1.52</v>
      </c>
      <c r="M10" s="60">
        <v>253</v>
      </c>
      <c r="N10" s="60">
        <v>443928</v>
      </c>
      <c r="O10" s="143">
        <v>1.52</v>
      </c>
      <c r="P10" s="60">
        <v>252</v>
      </c>
      <c r="Q10" s="60">
        <v>443246</v>
      </c>
      <c r="R10" s="143">
        <v>1.52</v>
      </c>
      <c r="S10" s="60">
        <v>252</v>
      </c>
    </row>
    <row r="11" spans="1:19" ht="18" customHeight="1" x14ac:dyDescent="0.35">
      <c r="A11" s="167" t="s">
        <v>153</v>
      </c>
      <c r="B11" s="60">
        <v>275037</v>
      </c>
      <c r="C11" s="143">
        <v>1.5</v>
      </c>
      <c r="D11" s="60">
        <v>196</v>
      </c>
      <c r="E11" s="60">
        <v>288101</v>
      </c>
      <c r="F11" s="143">
        <v>1.5</v>
      </c>
      <c r="G11" s="60">
        <v>197</v>
      </c>
      <c r="H11" s="60">
        <v>282666</v>
      </c>
      <c r="I11" s="143">
        <v>1.51</v>
      </c>
      <c r="J11" s="60">
        <v>201</v>
      </c>
      <c r="K11" s="60">
        <v>284132</v>
      </c>
      <c r="L11" s="143">
        <v>1.51</v>
      </c>
      <c r="M11" s="60">
        <v>201</v>
      </c>
      <c r="N11" s="60">
        <v>284036</v>
      </c>
      <c r="O11" s="143">
        <v>1.51</v>
      </c>
      <c r="P11" s="60">
        <v>201</v>
      </c>
      <c r="Q11" s="60">
        <v>283703</v>
      </c>
      <c r="R11" s="143">
        <v>1.51</v>
      </c>
      <c r="S11" s="60">
        <v>201</v>
      </c>
    </row>
    <row r="12" spans="1:19" ht="18" customHeight="1" x14ac:dyDescent="0.35">
      <c r="A12" s="58" t="s">
        <v>154</v>
      </c>
      <c r="B12" s="60">
        <v>170968</v>
      </c>
      <c r="C12" s="143">
        <v>1.49</v>
      </c>
      <c r="D12" s="60">
        <v>148</v>
      </c>
      <c r="E12" s="60">
        <v>180738</v>
      </c>
      <c r="F12" s="143">
        <v>1.49</v>
      </c>
      <c r="G12" s="60">
        <v>149</v>
      </c>
      <c r="H12" s="60">
        <v>152652</v>
      </c>
      <c r="I12" s="143">
        <v>1.52</v>
      </c>
      <c r="J12" s="60">
        <v>158</v>
      </c>
      <c r="K12" s="60">
        <v>167019</v>
      </c>
      <c r="L12" s="143">
        <v>1.51</v>
      </c>
      <c r="M12" s="60">
        <v>155</v>
      </c>
      <c r="N12" s="60">
        <v>170082</v>
      </c>
      <c r="O12" s="143">
        <v>1.51</v>
      </c>
      <c r="P12" s="60">
        <v>154</v>
      </c>
      <c r="Q12" s="60">
        <v>172782</v>
      </c>
      <c r="R12" s="143">
        <v>1.51</v>
      </c>
      <c r="S12" s="60">
        <v>153</v>
      </c>
    </row>
    <row r="13" spans="1:19" ht="18" customHeight="1" x14ac:dyDescent="0.35">
      <c r="A13" s="58" t="s">
        <v>155</v>
      </c>
      <c r="B13" s="60">
        <v>104268</v>
      </c>
      <c r="C13" s="143">
        <v>1.48</v>
      </c>
      <c r="D13" s="60">
        <v>102</v>
      </c>
      <c r="E13" s="60">
        <v>113661</v>
      </c>
      <c r="F13" s="143">
        <v>1.48</v>
      </c>
      <c r="G13" s="60">
        <v>103</v>
      </c>
      <c r="H13" s="60">
        <v>83576</v>
      </c>
      <c r="I13" s="143">
        <v>1.51</v>
      </c>
      <c r="J13" s="60">
        <v>110</v>
      </c>
      <c r="K13" s="60">
        <v>93290</v>
      </c>
      <c r="L13" s="143">
        <v>1.51</v>
      </c>
      <c r="M13" s="60">
        <v>108</v>
      </c>
      <c r="N13" s="60">
        <v>95281</v>
      </c>
      <c r="O13" s="143">
        <v>1.5</v>
      </c>
      <c r="P13" s="60">
        <v>108</v>
      </c>
      <c r="Q13" s="60">
        <v>97073</v>
      </c>
      <c r="R13" s="143">
        <v>1.5</v>
      </c>
      <c r="S13" s="60">
        <v>107</v>
      </c>
    </row>
    <row r="14" spans="1:19" ht="18" customHeight="1" x14ac:dyDescent="0.35">
      <c r="A14" s="58" t="s">
        <v>156</v>
      </c>
      <c r="B14" s="60">
        <v>184449</v>
      </c>
      <c r="C14" s="143">
        <v>1.44</v>
      </c>
      <c r="D14" s="60">
        <v>74</v>
      </c>
      <c r="E14" s="60">
        <v>197918</v>
      </c>
      <c r="F14" s="143">
        <v>1.45</v>
      </c>
      <c r="G14" s="60">
        <v>75</v>
      </c>
      <c r="H14" s="60">
        <v>87153</v>
      </c>
      <c r="I14" s="143">
        <v>1.46</v>
      </c>
      <c r="J14" s="60">
        <v>80</v>
      </c>
      <c r="K14" s="60">
        <v>118433</v>
      </c>
      <c r="L14" s="143">
        <v>1.46</v>
      </c>
      <c r="M14" s="60">
        <v>79</v>
      </c>
      <c r="N14" s="60">
        <v>125470</v>
      </c>
      <c r="O14" s="143">
        <v>1.46</v>
      </c>
      <c r="P14" s="60">
        <v>79</v>
      </c>
      <c r="Q14" s="60">
        <v>132272</v>
      </c>
      <c r="R14" s="143">
        <v>1.46</v>
      </c>
      <c r="S14" s="60">
        <v>78</v>
      </c>
    </row>
    <row r="15" spans="1:19" ht="18" customHeight="1" x14ac:dyDescent="0.35">
      <c r="A15" s="116" t="s">
        <v>32</v>
      </c>
      <c r="B15" s="60">
        <v>1050592</v>
      </c>
      <c r="C15" s="143">
        <v>1.47</v>
      </c>
      <c r="D15" s="60">
        <v>81</v>
      </c>
      <c r="E15" s="60">
        <v>1031103</v>
      </c>
      <c r="F15" s="143">
        <v>1.47</v>
      </c>
      <c r="G15" s="60">
        <v>81</v>
      </c>
      <c r="H15" s="60">
        <v>1503221</v>
      </c>
      <c r="I15" s="143">
        <v>1.46</v>
      </c>
      <c r="J15" s="60">
        <v>85</v>
      </c>
      <c r="K15" s="60">
        <v>1417891</v>
      </c>
      <c r="L15" s="143">
        <v>1.45</v>
      </c>
      <c r="M15" s="60">
        <v>79</v>
      </c>
      <c r="N15" s="60">
        <v>1395174</v>
      </c>
      <c r="O15" s="143">
        <v>1.45</v>
      </c>
      <c r="P15" s="60">
        <v>78</v>
      </c>
      <c r="Q15" s="60">
        <v>1371663</v>
      </c>
      <c r="R15" s="143">
        <v>1.44</v>
      </c>
      <c r="S15" s="60">
        <v>78</v>
      </c>
    </row>
    <row r="16" spans="1:19" ht="18" customHeight="1" thickBot="1" x14ac:dyDescent="0.4">
      <c r="A16" s="17" t="s">
        <v>54</v>
      </c>
      <c r="B16" s="61">
        <v>5396782</v>
      </c>
      <c r="C16" s="138">
        <v>1.58</v>
      </c>
      <c r="D16" s="61">
        <v>261</v>
      </c>
      <c r="E16" s="61">
        <v>5408722</v>
      </c>
      <c r="F16" s="138">
        <v>1.58</v>
      </c>
      <c r="G16" s="61">
        <v>259</v>
      </c>
      <c r="H16" s="61">
        <v>5562714</v>
      </c>
      <c r="I16" s="138">
        <v>1.58</v>
      </c>
      <c r="J16" s="61">
        <v>249</v>
      </c>
      <c r="K16" s="61">
        <v>5552875</v>
      </c>
      <c r="L16" s="138">
        <v>1.58</v>
      </c>
      <c r="M16" s="61">
        <v>250</v>
      </c>
      <c r="N16" s="61">
        <v>5541076</v>
      </c>
      <c r="O16" s="138">
        <v>1.58</v>
      </c>
      <c r="P16" s="61">
        <v>250</v>
      </c>
      <c r="Q16" s="61">
        <v>5522441</v>
      </c>
      <c r="R16" s="138">
        <v>1.57</v>
      </c>
      <c r="S16" s="61">
        <v>250</v>
      </c>
    </row>
    <row r="17" spans="1:23" ht="23.15" customHeight="1" thickTop="1" x14ac:dyDescent="0.35">
      <c r="A17" s="211"/>
      <c r="B17" s="212"/>
      <c r="C17" s="213"/>
      <c r="D17" s="214"/>
      <c r="E17" s="215"/>
      <c r="F17" s="115"/>
      <c r="G17" s="115"/>
      <c r="H17" s="215"/>
      <c r="I17" s="215"/>
      <c r="J17" s="215"/>
      <c r="K17" s="215"/>
      <c r="L17" s="215"/>
      <c r="M17" s="215"/>
      <c r="N17" s="216"/>
      <c r="O17" s="216"/>
      <c r="P17" s="216"/>
      <c r="Q17" s="206"/>
      <c r="R17" s="93"/>
      <c r="S17" s="93"/>
      <c r="T17" s="93"/>
      <c r="U17" s="93"/>
      <c r="V17" s="93"/>
      <c r="W17" s="93"/>
    </row>
    <row r="18" spans="1:23" ht="27" customHeight="1" x14ac:dyDescent="0.35">
      <c r="A18" s="205"/>
      <c r="B18" s="401" t="s">
        <v>36</v>
      </c>
      <c r="C18" s="401"/>
      <c r="D18" s="401"/>
      <c r="E18" s="401"/>
      <c r="F18" s="401"/>
      <c r="G18" s="401"/>
      <c r="H18" s="291"/>
      <c r="I18" s="291"/>
      <c r="J18" s="291"/>
      <c r="K18" s="291"/>
      <c r="L18" s="291"/>
      <c r="M18" s="291"/>
      <c r="N18" s="291"/>
      <c r="O18" s="291"/>
      <c r="P18" s="291"/>
      <c r="Q18" s="206"/>
      <c r="R18" s="58"/>
      <c r="S18" s="93"/>
      <c r="T18" s="93"/>
      <c r="U18" s="93"/>
      <c r="V18" s="93"/>
      <c r="W18" s="93"/>
    </row>
    <row r="19" spans="1:23" ht="28.5" customHeight="1" x14ac:dyDescent="0.35">
      <c r="A19" s="410" t="s">
        <v>74</v>
      </c>
      <c r="B19" s="396" t="s">
        <v>221</v>
      </c>
      <c r="C19" s="396"/>
      <c r="D19" s="397"/>
      <c r="E19" s="396" t="s">
        <v>226</v>
      </c>
      <c r="F19" s="396"/>
      <c r="G19" s="397"/>
      <c r="H19" s="396"/>
      <c r="I19" s="396"/>
      <c r="J19" s="397"/>
      <c r="K19" s="396"/>
      <c r="L19" s="396"/>
      <c r="M19" s="397"/>
      <c r="N19" s="396"/>
      <c r="O19" s="396"/>
      <c r="P19" s="397"/>
      <c r="Q19" s="206"/>
      <c r="R19" s="58"/>
      <c r="S19" s="93"/>
      <c r="T19" s="93"/>
      <c r="U19" s="93"/>
      <c r="V19" s="93"/>
      <c r="W19" s="93"/>
    </row>
    <row r="20" spans="1:23" s="139" customFormat="1" ht="91" customHeight="1" thickBot="1" x14ac:dyDescent="0.4">
      <c r="A20" s="369"/>
      <c r="B20" s="59" t="s">
        <v>114</v>
      </c>
      <c r="C20" s="59" t="s">
        <v>106</v>
      </c>
      <c r="D20" s="30" t="s">
        <v>107</v>
      </c>
      <c r="E20" s="59" t="s">
        <v>114</v>
      </c>
      <c r="F20" s="59" t="s">
        <v>106</v>
      </c>
      <c r="G20" s="30" t="s">
        <v>107</v>
      </c>
      <c r="H20" s="335"/>
      <c r="I20" s="335"/>
      <c r="J20" s="335"/>
      <c r="K20" s="335"/>
      <c r="L20" s="335"/>
      <c r="M20" s="335"/>
      <c r="N20" s="335"/>
      <c r="O20" s="335"/>
      <c r="P20" s="335"/>
      <c r="Q20" s="206"/>
      <c r="R20" s="58"/>
      <c r="S20" s="93"/>
      <c r="T20" s="93"/>
      <c r="U20" s="93"/>
      <c r="V20" s="93"/>
      <c r="W20" s="93"/>
    </row>
    <row r="21" spans="1:23" ht="18" customHeight="1" thickTop="1" x14ac:dyDescent="0.35">
      <c r="A21" s="58" t="s">
        <v>53</v>
      </c>
      <c r="B21" s="58">
        <v>2369019</v>
      </c>
      <c r="C21" s="207">
        <v>1.69</v>
      </c>
      <c r="D21" s="58">
        <v>361</v>
      </c>
      <c r="E21" s="58">
        <v>2350131</v>
      </c>
      <c r="F21" s="207">
        <v>1.69</v>
      </c>
      <c r="G21" s="58">
        <v>360</v>
      </c>
      <c r="H21" s="58"/>
      <c r="I21" s="207"/>
      <c r="J21" s="58"/>
      <c r="K21" s="58"/>
      <c r="L21" s="207"/>
      <c r="M21" s="58"/>
      <c r="N21" s="58"/>
      <c r="O21" s="207"/>
      <c r="P21" s="58"/>
      <c r="Q21" s="93"/>
      <c r="R21" s="93"/>
      <c r="S21" s="93"/>
      <c r="T21" s="93"/>
      <c r="U21" s="93"/>
      <c r="V21" s="93"/>
      <c r="W21" s="93"/>
    </row>
    <row r="22" spans="1:23" ht="18" customHeight="1" x14ac:dyDescent="0.35">
      <c r="A22" s="114" t="s">
        <v>55</v>
      </c>
      <c r="B22" s="115">
        <v>507997</v>
      </c>
      <c r="C22" s="208">
        <v>1.71</v>
      </c>
      <c r="D22" s="115">
        <v>365</v>
      </c>
      <c r="E22" s="115">
        <v>494022</v>
      </c>
      <c r="F22" s="208">
        <v>1.71</v>
      </c>
      <c r="G22" s="115">
        <v>368</v>
      </c>
      <c r="H22" s="115"/>
      <c r="I22" s="336"/>
      <c r="J22" s="115"/>
      <c r="K22" s="115"/>
      <c r="L22" s="336"/>
      <c r="M22" s="115"/>
      <c r="N22" s="115"/>
      <c r="O22" s="336"/>
      <c r="P22" s="115"/>
      <c r="Q22" s="93"/>
      <c r="R22" s="93"/>
      <c r="S22" s="93"/>
      <c r="T22" s="93"/>
      <c r="U22" s="93"/>
      <c r="V22" s="93"/>
      <c r="W22" s="93"/>
    </row>
    <row r="23" spans="1:23" ht="18" customHeight="1" x14ac:dyDescent="0.35">
      <c r="A23" s="114" t="s">
        <v>41</v>
      </c>
      <c r="B23" s="115">
        <v>1010276</v>
      </c>
      <c r="C23" s="208">
        <v>1.75</v>
      </c>
      <c r="D23" s="115">
        <v>377</v>
      </c>
      <c r="E23" s="115">
        <v>1004111</v>
      </c>
      <c r="F23" s="208">
        <v>1.75</v>
      </c>
      <c r="G23" s="115">
        <v>376</v>
      </c>
      <c r="H23" s="115"/>
      <c r="I23" s="336"/>
      <c r="J23" s="115"/>
      <c r="K23" s="115"/>
      <c r="L23" s="336"/>
      <c r="M23" s="115"/>
      <c r="N23" s="115"/>
      <c r="O23" s="336"/>
      <c r="P23" s="115"/>
      <c r="Q23" s="93"/>
      <c r="R23" s="93"/>
      <c r="S23" s="93"/>
      <c r="T23" s="93"/>
      <c r="U23" s="93"/>
      <c r="V23" s="93"/>
      <c r="W23" s="93"/>
    </row>
    <row r="24" spans="1:23" ht="18" customHeight="1" x14ac:dyDescent="0.35">
      <c r="A24" s="114" t="s">
        <v>42</v>
      </c>
      <c r="B24" s="115">
        <v>850746</v>
      </c>
      <c r="C24" s="208">
        <v>1.6</v>
      </c>
      <c r="D24" s="115">
        <v>338</v>
      </c>
      <c r="E24" s="115">
        <v>851998</v>
      </c>
      <c r="F24" s="208">
        <v>1.6</v>
      </c>
      <c r="G24" s="115">
        <v>337</v>
      </c>
      <c r="H24" s="115"/>
      <c r="I24" s="336"/>
      <c r="J24" s="115"/>
      <c r="K24" s="115"/>
      <c r="L24" s="336"/>
      <c r="M24" s="115"/>
      <c r="N24" s="115"/>
      <c r="O24" s="336"/>
      <c r="P24" s="115"/>
      <c r="Q24" s="93"/>
      <c r="R24" s="93"/>
      <c r="S24" s="93"/>
      <c r="T24" s="93"/>
      <c r="U24" s="93"/>
      <c r="V24" s="93"/>
      <c r="W24" s="93"/>
    </row>
    <row r="25" spans="1:23" ht="18" customHeight="1" x14ac:dyDescent="0.35">
      <c r="A25" s="58" t="s">
        <v>43</v>
      </c>
      <c r="B25" s="58">
        <v>641988</v>
      </c>
      <c r="C25" s="209">
        <v>1.55</v>
      </c>
      <c r="D25" s="58">
        <v>305</v>
      </c>
      <c r="E25" s="58">
        <v>644403</v>
      </c>
      <c r="F25" s="209">
        <v>1.54</v>
      </c>
      <c r="G25" s="58">
        <v>303</v>
      </c>
      <c r="H25" s="58"/>
      <c r="I25" s="337"/>
      <c r="J25" s="58"/>
      <c r="K25" s="58"/>
      <c r="L25" s="337"/>
      <c r="M25" s="58"/>
      <c r="N25" s="58"/>
      <c r="O25" s="337"/>
      <c r="P25" s="58"/>
      <c r="Q25" s="93"/>
      <c r="R25" s="93"/>
      <c r="S25" s="93"/>
      <c r="T25" s="93"/>
      <c r="U25" s="93"/>
      <c r="V25" s="93"/>
      <c r="W25" s="93"/>
    </row>
    <row r="26" spans="1:23" ht="18" customHeight="1" x14ac:dyDescent="0.35">
      <c r="A26" s="58" t="s">
        <v>44</v>
      </c>
      <c r="B26" s="58">
        <v>442468</v>
      </c>
      <c r="C26" s="209">
        <v>1.52</v>
      </c>
      <c r="D26" s="58">
        <v>251</v>
      </c>
      <c r="E26" s="58">
        <v>445058</v>
      </c>
      <c r="F26" s="209">
        <v>1.52</v>
      </c>
      <c r="G26" s="58">
        <v>250</v>
      </c>
      <c r="H26" s="58"/>
      <c r="I26" s="337"/>
      <c r="J26" s="58"/>
      <c r="K26" s="58"/>
      <c r="L26" s="337"/>
      <c r="M26" s="58"/>
      <c r="N26" s="58"/>
      <c r="O26" s="337"/>
      <c r="P26" s="58"/>
      <c r="Q26" s="93"/>
      <c r="R26" s="93"/>
      <c r="S26" s="93"/>
      <c r="T26" s="93"/>
      <c r="U26" s="93"/>
      <c r="V26" s="93"/>
      <c r="W26" s="93"/>
    </row>
    <row r="27" spans="1:23" ht="18" customHeight="1" x14ac:dyDescent="0.35">
      <c r="A27" s="58" t="s">
        <v>45</v>
      </c>
      <c r="B27" s="58">
        <v>283225</v>
      </c>
      <c r="C27" s="209">
        <v>1.51</v>
      </c>
      <c r="D27" s="58">
        <v>200</v>
      </c>
      <c r="E27" s="58">
        <v>285772</v>
      </c>
      <c r="F27" s="209">
        <v>1.5</v>
      </c>
      <c r="G27" s="58">
        <v>198</v>
      </c>
      <c r="H27" s="58"/>
      <c r="I27" s="337"/>
      <c r="J27" s="58"/>
      <c r="K27" s="58"/>
      <c r="L27" s="337"/>
      <c r="M27" s="58"/>
      <c r="N27" s="58"/>
      <c r="O27" s="337"/>
      <c r="P27" s="58"/>
      <c r="Q27" s="93"/>
      <c r="R27" s="93"/>
      <c r="S27" s="93"/>
      <c r="T27" s="93"/>
      <c r="U27" s="93"/>
      <c r="V27" s="93"/>
      <c r="W27" s="93"/>
    </row>
    <row r="28" spans="1:23" ht="18" customHeight="1" x14ac:dyDescent="0.35">
      <c r="A28" s="58" t="s">
        <v>46</v>
      </c>
      <c r="B28" s="58">
        <v>173411</v>
      </c>
      <c r="C28" s="209">
        <v>1.5</v>
      </c>
      <c r="D28" s="58">
        <v>153</v>
      </c>
      <c r="E28" s="58">
        <v>177277</v>
      </c>
      <c r="F28" s="209">
        <v>1.5</v>
      </c>
      <c r="G28" s="58">
        <v>151</v>
      </c>
      <c r="H28" s="58"/>
      <c r="I28" s="337"/>
      <c r="J28" s="58"/>
      <c r="K28" s="58"/>
      <c r="L28" s="337"/>
      <c r="M28" s="58"/>
      <c r="N28" s="58"/>
      <c r="O28" s="337"/>
      <c r="P28" s="58"/>
      <c r="Q28" s="93"/>
      <c r="R28" s="93"/>
      <c r="S28" s="93"/>
      <c r="T28" s="93"/>
      <c r="U28" s="93"/>
      <c r="V28" s="93"/>
      <c r="W28" s="93"/>
    </row>
    <row r="29" spans="1:23" ht="18" customHeight="1" x14ac:dyDescent="0.35">
      <c r="A29" s="58" t="s">
        <v>47</v>
      </c>
      <c r="B29" s="58">
        <v>97349</v>
      </c>
      <c r="C29" s="209">
        <v>1.5</v>
      </c>
      <c r="D29" s="58">
        <v>106</v>
      </c>
      <c r="E29" s="58">
        <v>100564</v>
      </c>
      <c r="F29" s="209">
        <v>1.49</v>
      </c>
      <c r="G29" s="58">
        <v>105</v>
      </c>
      <c r="H29" s="58"/>
      <c r="I29" s="337"/>
      <c r="J29" s="58"/>
      <c r="K29" s="58"/>
      <c r="L29" s="337"/>
      <c r="M29" s="58"/>
      <c r="N29" s="58"/>
      <c r="O29" s="337"/>
      <c r="P29" s="58"/>
      <c r="Q29" s="93"/>
      <c r="R29" s="93"/>
      <c r="S29" s="93"/>
      <c r="T29" s="93"/>
      <c r="U29" s="93"/>
      <c r="V29" s="93"/>
      <c r="W29" s="93"/>
    </row>
    <row r="30" spans="1:23" ht="18" customHeight="1" x14ac:dyDescent="0.35">
      <c r="A30" s="58" t="s">
        <v>48</v>
      </c>
      <c r="B30" s="58">
        <v>134087</v>
      </c>
      <c r="C30" s="209">
        <v>1.45</v>
      </c>
      <c r="D30" s="58">
        <v>78</v>
      </c>
      <c r="E30" s="58">
        <v>144685</v>
      </c>
      <c r="F30" s="209">
        <v>1.45</v>
      </c>
      <c r="G30" s="58">
        <v>77</v>
      </c>
      <c r="H30" s="58"/>
      <c r="I30" s="337"/>
      <c r="J30" s="58"/>
      <c r="K30" s="58"/>
      <c r="L30" s="337"/>
      <c r="M30" s="58"/>
      <c r="N30" s="58"/>
      <c r="O30" s="337"/>
      <c r="P30" s="58"/>
      <c r="Q30" s="93"/>
      <c r="R30" s="93"/>
      <c r="S30" s="93"/>
      <c r="T30" s="93"/>
      <c r="U30" s="93"/>
      <c r="V30" s="93"/>
      <c r="W30" s="93"/>
    </row>
    <row r="31" spans="1:23" ht="18" customHeight="1" x14ac:dyDescent="0.35">
      <c r="A31" s="58" t="s">
        <v>32</v>
      </c>
      <c r="B31" s="58">
        <v>1357902</v>
      </c>
      <c r="C31" s="209">
        <v>1.44</v>
      </c>
      <c r="D31" s="58">
        <v>78</v>
      </c>
      <c r="E31" s="58">
        <v>1305159</v>
      </c>
      <c r="F31" s="209">
        <v>1.44</v>
      </c>
      <c r="G31" s="58">
        <v>77</v>
      </c>
      <c r="H31" s="58"/>
      <c r="I31" s="337"/>
      <c r="J31" s="58"/>
      <c r="K31" s="58"/>
      <c r="L31" s="337"/>
      <c r="M31" s="58"/>
      <c r="N31" s="58"/>
      <c r="O31" s="337"/>
      <c r="P31" s="58"/>
      <c r="Q31" s="93"/>
      <c r="R31" s="93"/>
      <c r="S31" s="93"/>
      <c r="T31" s="93"/>
      <c r="U31" s="93"/>
      <c r="V31" s="93"/>
      <c r="W31" s="93"/>
    </row>
    <row r="32" spans="1:23" ht="18" customHeight="1" thickBot="1" x14ac:dyDescent="0.4">
      <c r="A32" s="113" t="s">
        <v>54</v>
      </c>
      <c r="B32" s="113">
        <v>5499449</v>
      </c>
      <c r="C32" s="210">
        <v>1.57</v>
      </c>
      <c r="D32" s="113">
        <v>249</v>
      </c>
      <c r="E32" s="113">
        <v>5453049</v>
      </c>
      <c r="F32" s="210">
        <v>1.57</v>
      </c>
      <c r="G32" s="113">
        <v>249</v>
      </c>
      <c r="H32" s="79"/>
      <c r="I32" s="338"/>
      <c r="J32" s="79"/>
      <c r="K32" s="79"/>
      <c r="L32" s="338"/>
      <c r="M32" s="79"/>
      <c r="N32" s="79"/>
      <c r="O32" s="338"/>
      <c r="P32" s="79"/>
      <c r="Q32" s="93"/>
      <c r="R32" s="93"/>
      <c r="S32" s="93"/>
      <c r="T32" s="93"/>
      <c r="U32" s="93"/>
      <c r="V32" s="93"/>
      <c r="W32" s="93"/>
    </row>
    <row r="33" spans="1:16" ht="16" customHeight="1" thickTop="1" x14ac:dyDescent="0.35"/>
    <row r="34" spans="1:16" ht="43" customHeight="1" x14ac:dyDescent="0.35">
      <c r="A34" s="408" t="s">
        <v>113</v>
      </c>
      <c r="B34" s="408"/>
      <c r="C34" s="408"/>
      <c r="D34" s="408"/>
      <c r="E34" s="408"/>
      <c r="F34" s="408"/>
      <c r="G34" s="408"/>
      <c r="H34" s="408"/>
      <c r="I34" s="408"/>
      <c r="J34" s="408"/>
      <c r="K34" s="408"/>
      <c r="L34" s="408"/>
      <c r="M34" s="408"/>
      <c r="N34" s="408"/>
      <c r="O34" s="408"/>
      <c r="P34" s="408"/>
    </row>
    <row r="35" spans="1:16" ht="55.5" customHeight="1" x14ac:dyDescent="0.35">
      <c r="A35" s="409" t="str">
        <f>+INDICE!B10</f>
        <v xml:space="preserve"> Lettura dati 25 settembre 2023</v>
      </c>
      <c r="B35" s="409"/>
      <c r="C35" s="2"/>
      <c r="D35" s="2"/>
      <c r="E35" s="2"/>
      <c r="F35" s="2"/>
      <c r="G35" s="2"/>
      <c r="H35" s="2"/>
      <c r="I35" s="2"/>
      <c r="J35" s="2"/>
    </row>
    <row r="36" spans="1:16" ht="7" customHeight="1" x14ac:dyDescent="0.35"/>
    <row r="37" spans="1:16" ht="7" customHeight="1" x14ac:dyDescent="0.35"/>
    <row r="38" spans="1:16" ht="7" customHeight="1" x14ac:dyDescent="0.35"/>
    <row r="39" spans="1:16" ht="7" customHeight="1" x14ac:dyDescent="0.35"/>
    <row r="40" spans="1:16" ht="7" customHeight="1" x14ac:dyDescent="0.35"/>
    <row r="41" spans="1:16" ht="7" customHeight="1" x14ac:dyDescent="0.35"/>
    <row r="42" spans="1:16" ht="7" customHeight="1" x14ac:dyDescent="0.35"/>
    <row r="43" spans="1:16" ht="7" customHeight="1" x14ac:dyDescent="0.35"/>
    <row r="44" spans="1:16" ht="7" customHeight="1" x14ac:dyDescent="0.35"/>
    <row r="45" spans="1:16" ht="7" customHeight="1" x14ac:dyDescent="0.35"/>
    <row r="46" spans="1:16" ht="7" customHeight="1" x14ac:dyDescent="0.35"/>
    <row r="47" spans="1:16" ht="7" customHeight="1" x14ac:dyDescent="0.35"/>
    <row r="48" spans="1:16" ht="7" customHeight="1" x14ac:dyDescent="0.35"/>
    <row r="49" ht="7" customHeight="1" x14ac:dyDescent="0.35"/>
    <row r="50" ht="7" customHeight="1" x14ac:dyDescent="0.35"/>
    <row r="51" ht="7" customHeight="1" x14ac:dyDescent="0.35"/>
    <row r="52" ht="7" customHeight="1" x14ac:dyDescent="0.35"/>
    <row r="53" ht="7" customHeight="1" x14ac:dyDescent="0.35"/>
    <row r="54" ht="7" customHeight="1" x14ac:dyDescent="0.35"/>
    <row r="55" ht="7" customHeight="1" x14ac:dyDescent="0.35"/>
    <row r="56" ht="7" customHeight="1" x14ac:dyDescent="0.35"/>
    <row r="57" ht="7" customHeight="1" x14ac:dyDescent="0.35"/>
    <row r="58" ht="7" customHeight="1" x14ac:dyDescent="0.35"/>
    <row r="59" ht="7" customHeight="1" x14ac:dyDescent="0.35"/>
    <row r="60" ht="7" customHeight="1" x14ac:dyDescent="0.35"/>
    <row r="61" ht="7" customHeight="1" x14ac:dyDescent="0.35"/>
    <row r="62" ht="7" customHeight="1" x14ac:dyDescent="0.35"/>
    <row r="63" ht="7" customHeight="1" x14ac:dyDescent="0.35"/>
    <row r="64" ht="7" customHeight="1" x14ac:dyDescent="0.35"/>
    <row r="65" ht="7" customHeight="1" x14ac:dyDescent="0.35"/>
    <row r="66" ht="7" customHeight="1" x14ac:dyDescent="0.35"/>
    <row r="67" ht="7" customHeight="1" x14ac:dyDescent="0.35"/>
    <row r="68" ht="7" customHeight="1" x14ac:dyDescent="0.35"/>
    <row r="69" ht="7" customHeight="1" x14ac:dyDescent="0.35"/>
    <row r="70" ht="7" customHeight="1" x14ac:dyDescent="0.35"/>
    <row r="71" ht="7" customHeight="1" x14ac:dyDescent="0.35"/>
    <row r="72" ht="7" customHeight="1" x14ac:dyDescent="0.35"/>
    <row r="73" ht="7" customHeight="1" x14ac:dyDescent="0.35"/>
    <row r="74" ht="7" customHeight="1" x14ac:dyDescent="0.35"/>
    <row r="75" ht="7" customHeight="1" x14ac:dyDescent="0.35"/>
    <row r="76" ht="7" customHeight="1" x14ac:dyDescent="0.35"/>
    <row r="77" ht="7" customHeight="1" x14ac:dyDescent="0.35"/>
  </sheetData>
  <mergeCells count="17">
    <mergeCell ref="B18:G18"/>
    <mergeCell ref="Q3:S3"/>
    <mergeCell ref="B2:S2"/>
    <mergeCell ref="N3:P3"/>
    <mergeCell ref="A3:A4"/>
    <mergeCell ref="B3:D3"/>
    <mergeCell ref="K3:M3"/>
    <mergeCell ref="H3:J3"/>
    <mergeCell ref="E3:G3"/>
    <mergeCell ref="N19:P19"/>
    <mergeCell ref="A34:P34"/>
    <mergeCell ref="A35:B35"/>
    <mergeCell ref="A19:A20"/>
    <mergeCell ref="B19:D19"/>
    <mergeCell ref="E19:G19"/>
    <mergeCell ref="H19:J19"/>
    <mergeCell ref="K19:M19"/>
  </mergeCells>
  <pageMargins left="0.25" right="0.25" top="0.75" bottom="0.75" header="0.3" footer="0.3"/>
  <pageSetup paperSize="9" scale="48" orientation="landscape" r:id="rId1"/>
  <headerFooter>
    <oddHeader>&amp;COSSERVATORIO ASSEGNO UNICO UNIVERSALE</oddHeader>
    <oddFooter>&amp;CINPS - COORDINAMENTO GENERALE STATISTICO ATTUARIALE</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6D5D18-5E7F-4BDE-84DA-D17896C9F803}">
  <sheetPr>
    <pageSetUpPr fitToPage="1"/>
  </sheetPr>
  <dimension ref="B1:U46"/>
  <sheetViews>
    <sheetView showGridLines="0" tabSelected="1" zoomScaleNormal="100" workbookViewId="0">
      <selection activeCell="B1" sqref="B1"/>
    </sheetView>
  </sheetViews>
  <sheetFormatPr defaultColWidth="8.7265625" defaultRowHeight="14.5" x14ac:dyDescent="0.35"/>
  <cols>
    <col min="1" max="1" width="4.1796875" style="42" customWidth="1"/>
    <col min="2" max="2" width="13.1796875" style="42" customWidth="1"/>
    <col min="3" max="11" width="8.7265625" style="42"/>
    <col min="12" max="12" width="5" style="42" customWidth="1"/>
    <col min="13" max="13" width="7.26953125" style="42" customWidth="1"/>
    <col min="14" max="16384" width="8.7265625" style="42"/>
  </cols>
  <sheetData>
    <row r="1" spans="2:21" x14ac:dyDescent="0.35">
      <c r="B1" s="42" t="s">
        <v>85</v>
      </c>
    </row>
    <row r="4" spans="2:21" ht="25" x14ac:dyDescent="0.35">
      <c r="B4" s="353" t="s">
        <v>66</v>
      </c>
      <c r="C4" s="353"/>
      <c r="D4" s="353"/>
      <c r="E4" s="353"/>
      <c r="F4" s="353"/>
      <c r="G4" s="353"/>
      <c r="H4" s="353"/>
      <c r="I4" s="353"/>
      <c r="J4" s="353"/>
      <c r="K4" s="353"/>
    </row>
    <row r="7" spans="2:21" ht="15" x14ac:dyDescent="0.35">
      <c r="B7" s="354" t="s">
        <v>76</v>
      </c>
      <c r="C7" s="354"/>
      <c r="D7" s="354"/>
      <c r="E7" s="354"/>
      <c r="F7" s="354"/>
      <c r="G7" s="354"/>
      <c r="H7" s="354"/>
      <c r="I7" s="354"/>
      <c r="J7" s="354"/>
      <c r="K7" s="354"/>
    </row>
    <row r="9" spans="2:21" ht="15.5" x14ac:dyDescent="0.35">
      <c r="B9" s="94" t="s">
        <v>90</v>
      </c>
      <c r="C9" s="44"/>
      <c r="G9" s="107"/>
      <c r="M9" s="105"/>
      <c r="N9" s="105"/>
      <c r="O9" s="105"/>
      <c r="P9" s="105"/>
      <c r="Q9" s="105"/>
      <c r="R9" s="105"/>
      <c r="S9" s="105"/>
      <c r="T9" s="105"/>
      <c r="U9" s="106"/>
    </row>
    <row r="10" spans="2:21" ht="15.5" x14ac:dyDescent="0.35">
      <c r="B10" s="260" t="s">
        <v>224</v>
      </c>
      <c r="C10" s="261"/>
      <c r="D10" s="154"/>
      <c r="G10" s="107"/>
      <c r="I10" s="109"/>
      <c r="M10" s="105"/>
      <c r="N10" s="105"/>
      <c r="O10" s="105"/>
      <c r="P10" s="105"/>
      <c r="Q10" s="105"/>
      <c r="R10" s="105"/>
      <c r="S10" s="105"/>
      <c r="T10" s="105"/>
      <c r="U10" s="105"/>
    </row>
    <row r="11" spans="2:21" ht="27" customHeight="1" x14ac:dyDescent="0.35">
      <c r="B11" s="355" t="s">
        <v>188</v>
      </c>
      <c r="C11" s="355"/>
      <c r="D11" s="355"/>
      <c r="E11" s="355"/>
      <c r="F11" s="355"/>
      <c r="G11" s="355"/>
      <c r="H11" s="355"/>
      <c r="I11" s="355"/>
      <c r="J11" s="355"/>
      <c r="K11" s="355"/>
      <c r="L11" s="144"/>
      <c r="M11" s="144"/>
    </row>
    <row r="12" spans="2:21" ht="35.15" customHeight="1" x14ac:dyDescent="0.35">
      <c r="B12" s="355" t="s">
        <v>126</v>
      </c>
      <c r="C12" s="355"/>
      <c r="D12" s="355"/>
      <c r="E12" s="355"/>
      <c r="F12" s="355"/>
      <c r="G12" s="355"/>
      <c r="H12" s="355"/>
      <c r="I12" s="355"/>
      <c r="J12" s="355"/>
      <c r="K12" s="355"/>
      <c r="L12" s="144"/>
      <c r="M12" s="144"/>
    </row>
    <row r="13" spans="2:21" ht="19.5" customHeight="1" x14ac:dyDescent="0.35">
      <c r="B13" s="355" t="s">
        <v>164</v>
      </c>
      <c r="C13" s="355"/>
      <c r="D13" s="355"/>
      <c r="E13" s="355"/>
      <c r="F13" s="355"/>
      <c r="G13" s="355"/>
      <c r="H13" s="355"/>
      <c r="I13" s="355"/>
      <c r="J13" s="355"/>
      <c r="K13" s="355"/>
      <c r="L13" s="144"/>
      <c r="M13" s="144"/>
    </row>
    <row r="14" spans="2:21" ht="19.5" customHeight="1" x14ac:dyDescent="0.35">
      <c r="B14" s="144" t="s">
        <v>133</v>
      </c>
      <c r="C14" s="144"/>
      <c r="D14" s="144"/>
      <c r="E14" s="144"/>
      <c r="F14" s="144"/>
      <c r="G14" s="144"/>
      <c r="H14" s="144"/>
      <c r="I14" s="144"/>
      <c r="J14" s="144"/>
      <c r="K14" s="144"/>
      <c r="L14" s="144"/>
      <c r="M14" s="144"/>
    </row>
    <row r="15" spans="2:21" ht="19.5" customHeight="1" x14ac:dyDescent="0.35">
      <c r="B15" s="144" t="s">
        <v>185</v>
      </c>
      <c r="C15" s="144"/>
      <c r="D15" s="144"/>
      <c r="E15" s="144"/>
      <c r="F15" s="144"/>
      <c r="G15" s="144"/>
      <c r="H15" s="144"/>
      <c r="I15" s="144"/>
      <c r="J15" s="144"/>
      <c r="K15" s="144"/>
      <c r="L15" s="144"/>
      <c r="M15" s="144"/>
    </row>
    <row r="16" spans="2:21" ht="34.5" customHeight="1" x14ac:dyDescent="0.35">
      <c r="B16" s="355" t="s">
        <v>186</v>
      </c>
      <c r="C16" s="355"/>
      <c r="D16" s="355"/>
      <c r="E16" s="355"/>
      <c r="F16" s="355"/>
      <c r="G16" s="355"/>
      <c r="H16" s="355"/>
      <c r="I16" s="355"/>
      <c r="J16" s="355"/>
      <c r="K16" s="355"/>
      <c r="L16" s="355"/>
      <c r="M16" s="355"/>
    </row>
    <row r="17" spans="2:13" ht="34.5" customHeight="1" x14ac:dyDescent="0.35">
      <c r="B17" s="355" t="s">
        <v>134</v>
      </c>
      <c r="C17" s="355"/>
      <c r="D17" s="355"/>
      <c r="E17" s="355"/>
      <c r="F17" s="355"/>
      <c r="G17" s="355"/>
      <c r="H17" s="355"/>
      <c r="I17" s="355"/>
      <c r="J17" s="355"/>
      <c r="K17" s="355"/>
      <c r="L17" s="144"/>
      <c r="M17" s="144"/>
    </row>
    <row r="18" spans="2:13" ht="34.5" customHeight="1" x14ac:dyDescent="0.35">
      <c r="B18" s="355" t="s">
        <v>135</v>
      </c>
      <c r="C18" s="355"/>
      <c r="D18" s="355"/>
      <c r="E18" s="355"/>
      <c r="F18" s="355"/>
      <c r="G18" s="355"/>
      <c r="H18" s="355"/>
      <c r="I18" s="355"/>
      <c r="J18" s="355"/>
      <c r="K18" s="355"/>
      <c r="L18" s="144"/>
      <c r="M18" s="144"/>
    </row>
    <row r="19" spans="2:13" ht="22" customHeight="1" x14ac:dyDescent="0.35">
      <c r="B19" s="144" t="s">
        <v>136</v>
      </c>
      <c r="C19" s="144"/>
      <c r="D19" s="144"/>
      <c r="E19" s="144"/>
      <c r="F19" s="144"/>
      <c r="G19" s="144"/>
      <c r="H19" s="144"/>
      <c r="I19" s="144"/>
      <c r="J19" s="144"/>
      <c r="K19" s="144"/>
      <c r="L19" s="144"/>
      <c r="M19" s="144"/>
    </row>
    <row r="20" spans="2:13" ht="22" customHeight="1" x14ac:dyDescent="0.35">
      <c r="B20" s="144" t="s">
        <v>137</v>
      </c>
      <c r="C20" s="144"/>
      <c r="D20" s="144"/>
      <c r="E20" s="144"/>
      <c r="F20" s="144"/>
      <c r="G20" s="144"/>
      <c r="H20" s="144"/>
      <c r="I20" s="144"/>
      <c r="J20" s="144"/>
      <c r="K20" s="144"/>
      <c r="L20" s="144"/>
      <c r="M20" s="144"/>
    </row>
    <row r="21" spans="2:13" ht="22" customHeight="1" x14ac:dyDescent="0.35">
      <c r="B21" s="144" t="s">
        <v>138</v>
      </c>
      <c r="C21" s="144"/>
      <c r="D21" s="144"/>
      <c r="E21" s="144"/>
      <c r="F21" s="144"/>
      <c r="G21" s="144"/>
      <c r="H21" s="144"/>
      <c r="I21" s="144"/>
      <c r="J21" s="144"/>
      <c r="K21" s="144"/>
      <c r="L21" s="144"/>
      <c r="M21" s="144"/>
    </row>
    <row r="22" spans="2:13" ht="27" customHeight="1" x14ac:dyDescent="0.35">
      <c r="B22" s="144" t="s">
        <v>139</v>
      </c>
      <c r="C22" s="144"/>
      <c r="D22" s="144"/>
      <c r="E22" s="144"/>
      <c r="F22" s="144"/>
      <c r="G22" s="144"/>
      <c r="H22" s="144"/>
      <c r="I22" s="144"/>
      <c r="J22" s="144"/>
      <c r="K22" s="144"/>
      <c r="L22" s="144"/>
      <c r="M22" s="144"/>
    </row>
    <row r="23" spans="2:13" ht="28.5" customHeight="1" x14ac:dyDescent="0.35">
      <c r="B23" s="355" t="s">
        <v>140</v>
      </c>
      <c r="C23" s="355"/>
      <c r="D23" s="355"/>
      <c r="E23" s="355"/>
      <c r="F23" s="355"/>
      <c r="G23" s="355"/>
      <c r="H23" s="355"/>
      <c r="I23" s="355"/>
      <c r="J23" s="355"/>
      <c r="K23" s="355"/>
      <c r="L23" s="355"/>
      <c r="M23" s="355"/>
    </row>
    <row r="24" spans="2:13" ht="28.5" customHeight="1" x14ac:dyDescent="0.35">
      <c r="B24" s="355" t="s">
        <v>141</v>
      </c>
      <c r="C24" s="355"/>
      <c r="D24" s="355"/>
      <c r="E24" s="355"/>
      <c r="F24" s="355"/>
      <c r="G24" s="355"/>
      <c r="H24" s="355"/>
      <c r="I24" s="355"/>
      <c r="J24" s="355"/>
      <c r="K24" s="355"/>
      <c r="L24" s="355"/>
      <c r="M24" s="355"/>
    </row>
    <row r="25" spans="2:13" s="144" customFormat="1" ht="42.65" customHeight="1" x14ac:dyDescent="0.35">
      <c r="B25" s="355" t="s">
        <v>142</v>
      </c>
      <c r="C25" s="355"/>
      <c r="D25" s="355"/>
      <c r="E25" s="355"/>
      <c r="F25" s="355"/>
      <c r="G25" s="355"/>
      <c r="H25" s="355"/>
      <c r="I25" s="355"/>
      <c r="J25" s="355"/>
      <c r="K25" s="355"/>
    </row>
    <row r="26" spans="2:13" s="144" customFormat="1" ht="42.65" customHeight="1" x14ac:dyDescent="0.35">
      <c r="B26" s="355" t="s">
        <v>143</v>
      </c>
      <c r="C26" s="355"/>
      <c r="D26" s="355"/>
      <c r="E26" s="355"/>
      <c r="F26" s="355"/>
      <c r="G26" s="355"/>
      <c r="H26" s="355"/>
      <c r="I26" s="355"/>
      <c r="J26" s="355"/>
      <c r="K26" s="355"/>
    </row>
    <row r="27" spans="2:13" ht="27" customHeight="1" x14ac:dyDescent="0.35">
      <c r="B27" s="355" t="s">
        <v>208</v>
      </c>
      <c r="C27" s="355"/>
      <c r="D27" s="355"/>
      <c r="E27" s="355"/>
      <c r="F27" s="355"/>
      <c r="G27" s="355"/>
      <c r="H27" s="355"/>
      <c r="I27" s="355"/>
      <c r="J27" s="355"/>
      <c r="K27" s="355"/>
      <c r="L27" s="144"/>
      <c r="M27" s="144"/>
    </row>
    <row r="28" spans="2:13" ht="5.5" customHeight="1" x14ac:dyDescent="0.35">
      <c r="B28" s="144"/>
      <c r="C28" s="144"/>
      <c r="D28" s="144"/>
      <c r="E28" s="144"/>
      <c r="F28" s="144"/>
      <c r="G28" s="144"/>
      <c r="H28" s="144"/>
      <c r="I28" s="144"/>
      <c r="J28" s="144"/>
      <c r="K28" s="144"/>
      <c r="L28" s="144"/>
      <c r="M28" s="144"/>
    </row>
    <row r="29" spans="2:13" ht="25.5" customHeight="1" x14ac:dyDescent="0.35">
      <c r="B29" s="94" t="s">
        <v>112</v>
      </c>
      <c r="C29" s="144"/>
      <c r="D29" s="144"/>
      <c r="E29" s="144"/>
      <c r="F29" s="144"/>
      <c r="G29" s="144"/>
      <c r="H29" s="144"/>
      <c r="I29" s="144"/>
      <c r="J29" s="144"/>
      <c r="K29" s="144"/>
      <c r="L29" s="144"/>
      <c r="M29" s="144"/>
    </row>
    <row r="30" spans="2:13" ht="15.65" customHeight="1" x14ac:dyDescent="0.35">
      <c r="B30" s="54" t="s">
        <v>231</v>
      </c>
      <c r="C30" s="309"/>
      <c r="D30" s="309"/>
      <c r="E30" s="309"/>
      <c r="F30" s="144"/>
      <c r="G30" s="144"/>
      <c r="H30" s="144"/>
      <c r="I30" s="108"/>
      <c r="J30" s="144"/>
      <c r="K30" s="144"/>
      <c r="L30" s="144"/>
      <c r="M30" s="144"/>
    </row>
    <row r="31" spans="2:13" ht="28.5" customHeight="1" x14ac:dyDescent="0.35">
      <c r="B31" s="144" t="s">
        <v>183</v>
      </c>
      <c r="C31" s="144"/>
      <c r="D31" s="144"/>
      <c r="E31" s="144"/>
      <c r="F31" s="144"/>
      <c r="G31" s="144"/>
      <c r="H31" s="144"/>
      <c r="I31" s="144"/>
      <c r="J31" s="144"/>
      <c r="K31" s="144"/>
      <c r="L31" s="144"/>
      <c r="M31" s="144"/>
    </row>
    <row r="32" spans="2:13" ht="42" customHeight="1" x14ac:dyDescent="0.35">
      <c r="B32" s="355" t="s">
        <v>146</v>
      </c>
      <c r="C32" s="355"/>
      <c r="D32" s="355"/>
      <c r="E32" s="355"/>
      <c r="F32" s="355"/>
      <c r="G32" s="355"/>
      <c r="H32" s="355"/>
      <c r="I32" s="355"/>
      <c r="J32" s="355"/>
      <c r="K32" s="355"/>
      <c r="L32" s="144"/>
      <c r="M32" s="144"/>
    </row>
    <row r="33" spans="2:13" ht="42" customHeight="1" x14ac:dyDescent="0.35">
      <c r="B33" s="355" t="s">
        <v>144</v>
      </c>
      <c r="C33" s="355"/>
      <c r="D33" s="355"/>
      <c r="E33" s="355"/>
      <c r="F33" s="355"/>
      <c r="G33" s="355"/>
      <c r="H33" s="355"/>
      <c r="I33" s="355"/>
      <c r="J33" s="355"/>
      <c r="K33" s="355"/>
      <c r="L33" s="144"/>
      <c r="M33" s="144"/>
    </row>
    <row r="34" spans="2:13" ht="37" customHeight="1" x14ac:dyDescent="0.35">
      <c r="B34" s="355" t="s">
        <v>209</v>
      </c>
      <c r="C34" s="355"/>
      <c r="D34" s="355"/>
      <c r="E34" s="355"/>
      <c r="F34" s="355"/>
      <c r="G34" s="355"/>
      <c r="H34" s="355"/>
      <c r="I34" s="355"/>
      <c r="J34" s="355"/>
      <c r="K34" s="355"/>
      <c r="L34" s="144"/>
      <c r="M34" s="144"/>
    </row>
    <row r="35" spans="2:13" s="155" customFormat="1" ht="31" customHeight="1" x14ac:dyDescent="0.35">
      <c r="B35" s="94" t="s">
        <v>189</v>
      </c>
      <c r="C35" s="144"/>
      <c r="D35" s="144"/>
      <c r="E35" s="144"/>
      <c r="F35" s="144"/>
      <c r="G35" s="144"/>
      <c r="H35" s="144"/>
      <c r="I35" s="144"/>
      <c r="J35" s="144"/>
      <c r="K35" s="144"/>
      <c r="L35" s="144"/>
      <c r="M35" s="144"/>
    </row>
    <row r="36" spans="2:13" ht="29.5" customHeight="1" x14ac:dyDescent="0.35">
      <c r="B36" s="144" t="s">
        <v>192</v>
      </c>
      <c r="C36" s="144"/>
      <c r="D36" s="144"/>
      <c r="E36" s="144"/>
      <c r="F36" s="144"/>
      <c r="G36" s="144"/>
      <c r="H36" s="144"/>
      <c r="I36" s="144"/>
      <c r="J36" s="144"/>
      <c r="K36" s="144"/>
      <c r="L36" s="144"/>
      <c r="M36" s="144"/>
    </row>
    <row r="37" spans="2:13" ht="26.5" customHeight="1" x14ac:dyDescent="0.35">
      <c r="B37" s="355" t="s">
        <v>206</v>
      </c>
      <c r="C37" s="355"/>
      <c r="D37" s="355"/>
      <c r="E37" s="355"/>
      <c r="F37" s="355"/>
      <c r="G37" s="355"/>
      <c r="H37" s="355"/>
      <c r="I37" s="355"/>
      <c r="J37" s="355"/>
      <c r="K37" s="355"/>
      <c r="L37" s="144"/>
      <c r="M37" s="144"/>
    </row>
    <row r="38" spans="2:13" ht="26.15" customHeight="1" x14ac:dyDescent="0.35">
      <c r="B38" s="292" t="s">
        <v>75</v>
      </c>
      <c r="C38" s="144"/>
      <c r="D38" s="144"/>
      <c r="E38" s="144"/>
      <c r="F38" s="144"/>
      <c r="G38" s="144"/>
      <c r="H38" s="144"/>
      <c r="I38" s="144"/>
      <c r="J38" s="144"/>
      <c r="K38" s="144"/>
      <c r="L38" s="144"/>
      <c r="M38" s="144"/>
    </row>
    <row r="42" spans="2:13" x14ac:dyDescent="0.35">
      <c r="B42" s="84"/>
    </row>
    <row r="46" spans="2:13" ht="15.5" x14ac:dyDescent="0.35">
      <c r="B46" s="356"/>
      <c r="C46" s="356"/>
      <c r="D46" s="356"/>
      <c r="E46" s="356"/>
      <c r="F46" s="356"/>
      <c r="G46" s="356"/>
      <c r="H46" s="356"/>
      <c r="I46" s="356"/>
      <c r="J46" s="356"/>
      <c r="K46" s="356"/>
    </row>
  </sheetData>
  <mergeCells count="18">
    <mergeCell ref="B24:M24"/>
    <mergeCell ref="B34:K34"/>
    <mergeCell ref="B4:K4"/>
    <mergeCell ref="B7:K7"/>
    <mergeCell ref="B17:K17"/>
    <mergeCell ref="B46:K46"/>
    <mergeCell ref="B12:K12"/>
    <mergeCell ref="B13:K13"/>
    <mergeCell ref="B11:K11"/>
    <mergeCell ref="B25:K25"/>
    <mergeCell ref="B27:K27"/>
    <mergeCell ref="B32:K32"/>
    <mergeCell ref="B18:K18"/>
    <mergeCell ref="B26:K26"/>
    <mergeCell ref="B33:K33"/>
    <mergeCell ref="B37:K37"/>
    <mergeCell ref="B16:M16"/>
    <mergeCell ref="B23:M23"/>
  </mergeCells>
  <pageMargins left="0.70866141732283472" right="0.70866141732283472" top="0.94488188976377963" bottom="0.74803149606299213" header="0.31496062992125984" footer="0.31496062992125984"/>
  <pageSetup paperSize="9" scale="75" orientation="portrait" r:id="rId1"/>
  <headerFooter>
    <oddHeader>&amp;COSSERVATORIO ASSEGNO UNICO UNIVERSALE</oddHeader>
    <oddFooter>&amp;CINPS - COORDINAMENTO GENERALE STATISTICO ATTUARIALE</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F68B2E-B668-4842-A256-D98AA1AE161F}">
  <sheetPr>
    <pageSetUpPr fitToPage="1"/>
  </sheetPr>
  <dimension ref="A1:L53"/>
  <sheetViews>
    <sheetView showGridLines="0" tabSelected="1" view="pageBreakPreview" zoomScale="48" zoomScaleNormal="93" zoomScaleSheetLayoutView="48" workbookViewId="0">
      <selection activeCell="B1" sqref="B1"/>
    </sheetView>
  </sheetViews>
  <sheetFormatPr defaultColWidth="13.26953125" defaultRowHeight="15" x14ac:dyDescent="0.35"/>
  <cols>
    <col min="1" max="1" width="38.453125" style="57" customWidth="1"/>
    <col min="2" max="2" width="16.90625" style="57" customWidth="1"/>
    <col min="3" max="3" width="18.26953125" style="57" bestFit="1" customWidth="1"/>
    <col min="4" max="4" width="18.1796875" style="256" customWidth="1"/>
    <col min="5" max="6" width="13.453125" style="57" customWidth="1"/>
    <col min="7" max="8" width="18" style="57" bestFit="1" customWidth="1"/>
    <col min="9" max="9" width="18.81640625" style="57" customWidth="1"/>
    <col min="10" max="11" width="13.453125" style="57" bestFit="1" customWidth="1"/>
    <col min="12" max="16384" width="13.26953125" style="57"/>
  </cols>
  <sheetData>
    <row r="1" spans="1:11" ht="57" customHeight="1" thickBot="1" x14ac:dyDescent="0.4">
      <c r="A1" s="75" t="s">
        <v>187</v>
      </c>
      <c r="B1" s="18"/>
      <c r="C1" s="18"/>
      <c r="D1" s="253"/>
      <c r="E1" s="254"/>
      <c r="F1" s="254"/>
      <c r="G1" s="206"/>
    </row>
    <row r="2" spans="1:11" ht="63.65" customHeight="1" thickTop="1" x14ac:dyDescent="0.35">
      <c r="A2" s="412" t="s">
        <v>80</v>
      </c>
      <c r="B2" s="358" t="s">
        <v>166</v>
      </c>
      <c r="C2" s="358"/>
      <c r="D2" s="358"/>
      <c r="E2" s="358"/>
      <c r="F2" s="414"/>
      <c r="G2" s="358" t="s">
        <v>228</v>
      </c>
      <c r="H2" s="358"/>
      <c r="I2" s="358"/>
      <c r="J2" s="358"/>
      <c r="K2" s="358"/>
    </row>
    <row r="3" spans="1:11" ht="78" customHeight="1" thickBot="1" x14ac:dyDescent="0.4">
      <c r="A3" s="413"/>
      <c r="B3" s="124" t="s">
        <v>102</v>
      </c>
      <c r="C3" s="124" t="s">
        <v>95</v>
      </c>
      <c r="D3" s="124" t="s">
        <v>98</v>
      </c>
      <c r="E3" s="124" t="s">
        <v>99</v>
      </c>
      <c r="F3" s="255" t="s">
        <v>84</v>
      </c>
      <c r="G3" s="124" t="s">
        <v>102</v>
      </c>
      <c r="H3" s="124" t="s">
        <v>95</v>
      </c>
      <c r="I3" s="124" t="s">
        <v>98</v>
      </c>
      <c r="J3" s="124" t="s">
        <v>99</v>
      </c>
      <c r="K3" s="124" t="s">
        <v>84</v>
      </c>
    </row>
    <row r="4" spans="1:11" s="277" customFormat="1" ht="21.65" customHeight="1" thickTop="1" x14ac:dyDescent="0.3">
      <c r="A4" s="321" t="s">
        <v>4</v>
      </c>
      <c r="B4" s="275">
        <v>386766</v>
      </c>
      <c r="C4" s="275">
        <v>617711</v>
      </c>
      <c r="D4" s="275">
        <v>221</v>
      </c>
      <c r="E4" s="275">
        <v>139</v>
      </c>
      <c r="F4" s="322">
        <v>9.4</v>
      </c>
      <c r="G4" s="275">
        <v>397000</v>
      </c>
      <c r="H4" s="275">
        <v>629204</v>
      </c>
      <c r="I4" s="275">
        <v>242</v>
      </c>
      <c r="J4" s="275">
        <v>153</v>
      </c>
      <c r="K4" s="276">
        <v>7.7</v>
      </c>
    </row>
    <row r="5" spans="1:11" ht="21.65" customHeight="1" x14ac:dyDescent="0.35">
      <c r="A5" s="79" t="s">
        <v>5</v>
      </c>
      <c r="B5" s="58">
        <v>11547</v>
      </c>
      <c r="C5" s="58">
        <v>18949</v>
      </c>
      <c r="D5" s="58">
        <v>221</v>
      </c>
      <c r="E5" s="58">
        <v>135</v>
      </c>
      <c r="F5" s="250">
        <v>9.4</v>
      </c>
      <c r="G5" s="58">
        <v>11847</v>
      </c>
      <c r="H5" s="58">
        <v>19248</v>
      </c>
      <c r="I5" s="58">
        <v>241</v>
      </c>
      <c r="J5" s="58">
        <v>148</v>
      </c>
      <c r="K5" s="96">
        <v>7.7</v>
      </c>
    </row>
    <row r="6" spans="1:11" ht="21.75" customHeight="1" x14ac:dyDescent="0.35">
      <c r="A6" s="79" t="s">
        <v>6</v>
      </c>
      <c r="B6" s="58">
        <v>973135</v>
      </c>
      <c r="C6" s="58">
        <v>1587872</v>
      </c>
      <c r="D6" s="58">
        <v>226</v>
      </c>
      <c r="E6" s="58">
        <v>139</v>
      </c>
      <c r="F6" s="250">
        <v>9.4</v>
      </c>
      <c r="G6" s="58">
        <v>1000200</v>
      </c>
      <c r="H6" s="58">
        <v>1617747</v>
      </c>
      <c r="I6" s="58">
        <v>247</v>
      </c>
      <c r="J6" s="58">
        <v>153</v>
      </c>
      <c r="K6" s="96">
        <v>7.7</v>
      </c>
    </row>
    <row r="7" spans="1:11" ht="21.75" customHeight="1" x14ac:dyDescent="0.35">
      <c r="A7" s="79" t="s">
        <v>71</v>
      </c>
      <c r="B7" s="58">
        <v>55343</v>
      </c>
      <c r="C7" s="58">
        <v>94787</v>
      </c>
      <c r="D7" s="58">
        <v>245</v>
      </c>
      <c r="E7" s="58">
        <v>144</v>
      </c>
      <c r="F7" s="250">
        <v>9.5</v>
      </c>
      <c r="G7" s="58">
        <v>56335</v>
      </c>
      <c r="H7" s="58">
        <v>95880</v>
      </c>
      <c r="I7" s="58">
        <v>267</v>
      </c>
      <c r="J7" s="58">
        <v>157</v>
      </c>
      <c r="K7" s="96">
        <v>7.7</v>
      </c>
    </row>
    <row r="8" spans="1:11" ht="21.75" customHeight="1" x14ac:dyDescent="0.35">
      <c r="A8" s="79" t="s">
        <v>72</v>
      </c>
      <c r="B8" s="58">
        <v>55115</v>
      </c>
      <c r="C8" s="58">
        <v>99200</v>
      </c>
      <c r="D8" s="58">
        <v>241</v>
      </c>
      <c r="E8" s="58">
        <v>134</v>
      </c>
      <c r="F8" s="250">
        <v>9.5</v>
      </c>
      <c r="G8" s="58">
        <v>56923</v>
      </c>
      <c r="H8" s="58">
        <v>101568</v>
      </c>
      <c r="I8" s="58">
        <v>265</v>
      </c>
      <c r="J8" s="58">
        <v>149</v>
      </c>
      <c r="K8" s="96">
        <v>7.7</v>
      </c>
    </row>
    <row r="9" spans="1:11" ht="21.75" customHeight="1" x14ac:dyDescent="0.35">
      <c r="A9" s="79" t="s">
        <v>7</v>
      </c>
      <c r="B9" s="58">
        <v>468897</v>
      </c>
      <c r="C9" s="58">
        <v>761378</v>
      </c>
      <c r="D9" s="58">
        <v>228</v>
      </c>
      <c r="E9" s="58">
        <v>141</v>
      </c>
      <c r="F9" s="250">
        <v>9.5</v>
      </c>
      <c r="G9" s="58">
        <v>482027</v>
      </c>
      <c r="H9" s="58">
        <v>776773</v>
      </c>
      <c r="I9" s="58">
        <v>249</v>
      </c>
      <c r="J9" s="58">
        <v>155</v>
      </c>
      <c r="K9" s="96">
        <v>7.7</v>
      </c>
    </row>
    <row r="10" spans="1:11" ht="21.75" customHeight="1" x14ac:dyDescent="0.35">
      <c r="A10" s="79" t="s">
        <v>63</v>
      </c>
      <c r="B10" s="58">
        <v>109479</v>
      </c>
      <c r="C10" s="58">
        <v>174310</v>
      </c>
      <c r="D10" s="58">
        <v>230</v>
      </c>
      <c r="E10" s="58">
        <v>145</v>
      </c>
      <c r="F10" s="250">
        <v>9.5</v>
      </c>
      <c r="G10" s="58">
        <v>112216</v>
      </c>
      <c r="H10" s="58">
        <v>177550</v>
      </c>
      <c r="I10" s="58">
        <v>251</v>
      </c>
      <c r="J10" s="58">
        <v>159</v>
      </c>
      <c r="K10" s="96">
        <v>7.7</v>
      </c>
    </row>
    <row r="11" spans="1:11" ht="21.75" customHeight="1" x14ac:dyDescent="0.35">
      <c r="A11" s="79" t="s">
        <v>8</v>
      </c>
      <c r="B11" s="58">
        <v>126795</v>
      </c>
      <c r="C11" s="58">
        <v>195208</v>
      </c>
      <c r="D11" s="58">
        <v>211</v>
      </c>
      <c r="E11" s="58">
        <v>138</v>
      </c>
      <c r="F11" s="250">
        <v>9.3000000000000007</v>
      </c>
      <c r="G11" s="58">
        <v>131176</v>
      </c>
      <c r="H11" s="58">
        <v>200639</v>
      </c>
      <c r="I11" s="58">
        <v>231</v>
      </c>
      <c r="J11" s="58">
        <v>151</v>
      </c>
      <c r="K11" s="96">
        <v>7.6</v>
      </c>
    </row>
    <row r="12" spans="1:11" ht="21.75" customHeight="1" x14ac:dyDescent="0.35">
      <c r="A12" s="79" t="s">
        <v>9</v>
      </c>
      <c r="B12" s="58">
        <v>434437</v>
      </c>
      <c r="C12" s="58">
        <v>693215</v>
      </c>
      <c r="D12" s="58">
        <v>224</v>
      </c>
      <c r="E12" s="58">
        <v>141</v>
      </c>
      <c r="F12" s="250">
        <v>9.4</v>
      </c>
      <c r="G12" s="58">
        <v>445819</v>
      </c>
      <c r="H12" s="58">
        <v>706576</v>
      </c>
      <c r="I12" s="58">
        <v>245</v>
      </c>
      <c r="J12" s="58">
        <v>155</v>
      </c>
      <c r="K12" s="96">
        <v>7.7</v>
      </c>
    </row>
    <row r="13" spans="1:11" ht="21.75" customHeight="1" x14ac:dyDescent="0.35">
      <c r="A13" s="79" t="s">
        <v>10</v>
      </c>
      <c r="B13" s="58">
        <v>343528</v>
      </c>
      <c r="C13" s="58">
        <v>529188</v>
      </c>
      <c r="D13" s="58">
        <v>215</v>
      </c>
      <c r="E13" s="58">
        <v>140</v>
      </c>
      <c r="F13" s="250">
        <v>9.4</v>
      </c>
      <c r="G13" s="58">
        <v>352369</v>
      </c>
      <c r="H13" s="58">
        <v>539017</v>
      </c>
      <c r="I13" s="58">
        <v>234</v>
      </c>
      <c r="J13" s="58">
        <v>153</v>
      </c>
      <c r="K13" s="96">
        <v>7.7</v>
      </c>
    </row>
    <row r="14" spans="1:11" ht="21.75" customHeight="1" x14ac:dyDescent="0.35">
      <c r="A14" s="79" t="s">
        <v>11</v>
      </c>
      <c r="B14" s="58">
        <v>83409</v>
      </c>
      <c r="C14" s="58">
        <v>130242</v>
      </c>
      <c r="D14" s="58">
        <v>231</v>
      </c>
      <c r="E14" s="58">
        <v>148</v>
      </c>
      <c r="F14" s="250">
        <v>9.4</v>
      </c>
      <c r="G14" s="58">
        <v>84954</v>
      </c>
      <c r="H14" s="58">
        <v>131722</v>
      </c>
      <c r="I14" s="58">
        <v>251</v>
      </c>
      <c r="J14" s="58">
        <v>162</v>
      </c>
      <c r="K14" s="96">
        <v>7.7</v>
      </c>
    </row>
    <row r="15" spans="1:11" ht="21.75" customHeight="1" x14ac:dyDescent="0.35">
      <c r="A15" s="79" t="s">
        <v>12</v>
      </c>
      <c r="B15" s="58">
        <v>146355</v>
      </c>
      <c r="C15" s="58">
        <v>231796</v>
      </c>
      <c r="D15" s="58">
        <v>230</v>
      </c>
      <c r="E15" s="58">
        <v>146</v>
      </c>
      <c r="F15" s="250">
        <v>9.4</v>
      </c>
      <c r="G15" s="58">
        <v>149523</v>
      </c>
      <c r="H15" s="58">
        <v>235134</v>
      </c>
      <c r="I15" s="58">
        <v>250</v>
      </c>
      <c r="J15" s="58">
        <v>159</v>
      </c>
      <c r="K15" s="96">
        <v>7.7</v>
      </c>
    </row>
    <row r="16" spans="1:11" ht="21.75" customHeight="1" x14ac:dyDescent="0.35">
      <c r="A16" s="79" t="s">
        <v>13</v>
      </c>
      <c r="B16" s="58">
        <v>558765</v>
      </c>
      <c r="C16" s="58">
        <v>873348</v>
      </c>
      <c r="D16" s="58">
        <v>222</v>
      </c>
      <c r="E16" s="58">
        <v>143</v>
      </c>
      <c r="F16" s="250">
        <v>9.3000000000000007</v>
      </c>
      <c r="G16" s="58">
        <v>572007</v>
      </c>
      <c r="H16" s="58">
        <v>886519</v>
      </c>
      <c r="I16" s="58">
        <v>242</v>
      </c>
      <c r="J16" s="58">
        <v>156</v>
      </c>
      <c r="K16" s="96">
        <v>7.6</v>
      </c>
    </row>
    <row r="17" spans="1:12" ht="21.75" customHeight="1" x14ac:dyDescent="0.35">
      <c r="A17" s="79" t="s">
        <v>14</v>
      </c>
      <c r="B17" s="58">
        <v>122946</v>
      </c>
      <c r="C17" s="58">
        <v>196991</v>
      </c>
      <c r="D17" s="58">
        <v>239</v>
      </c>
      <c r="E17" s="58">
        <v>150</v>
      </c>
      <c r="F17" s="250">
        <v>9.3000000000000007</v>
      </c>
      <c r="G17" s="58">
        <v>125113</v>
      </c>
      <c r="H17" s="58">
        <v>198674</v>
      </c>
      <c r="I17" s="58">
        <v>259</v>
      </c>
      <c r="J17" s="58">
        <v>164</v>
      </c>
      <c r="K17" s="96">
        <v>7.7</v>
      </c>
    </row>
    <row r="18" spans="1:12" ht="21.75" customHeight="1" x14ac:dyDescent="0.35">
      <c r="A18" s="79" t="s">
        <v>15</v>
      </c>
      <c r="B18" s="58">
        <v>26280</v>
      </c>
      <c r="C18" s="58">
        <v>42232</v>
      </c>
      <c r="D18" s="58">
        <v>239</v>
      </c>
      <c r="E18" s="58">
        <v>150</v>
      </c>
      <c r="F18" s="250">
        <v>9.3000000000000007</v>
      </c>
      <c r="G18" s="58">
        <v>26672</v>
      </c>
      <c r="H18" s="58">
        <v>42398</v>
      </c>
      <c r="I18" s="58">
        <v>260</v>
      </c>
      <c r="J18" s="58">
        <v>164</v>
      </c>
      <c r="K18" s="96">
        <v>7.7</v>
      </c>
    </row>
    <row r="19" spans="1:12" ht="21.75" customHeight="1" x14ac:dyDescent="0.35">
      <c r="A19" s="79" t="s">
        <v>16</v>
      </c>
      <c r="B19" s="58">
        <v>573863</v>
      </c>
      <c r="C19" s="58">
        <v>949805</v>
      </c>
      <c r="D19" s="58">
        <v>258</v>
      </c>
      <c r="E19" s="58">
        <v>157</v>
      </c>
      <c r="F19" s="250">
        <v>8.8000000000000007</v>
      </c>
      <c r="G19" s="58">
        <v>573805</v>
      </c>
      <c r="H19" s="58">
        <v>937758</v>
      </c>
      <c r="I19" s="58">
        <v>280</v>
      </c>
      <c r="J19" s="58">
        <v>172</v>
      </c>
      <c r="K19" s="96">
        <v>7.5</v>
      </c>
    </row>
    <row r="20" spans="1:12" ht="21.75" customHeight="1" x14ac:dyDescent="0.35">
      <c r="A20" s="79" t="s">
        <v>17</v>
      </c>
      <c r="B20" s="58">
        <v>400010</v>
      </c>
      <c r="C20" s="58">
        <v>640414</v>
      </c>
      <c r="D20" s="58">
        <v>249</v>
      </c>
      <c r="E20" s="58">
        <v>156</v>
      </c>
      <c r="F20" s="250">
        <v>9.1999999999999993</v>
      </c>
      <c r="G20" s="58">
        <v>402277</v>
      </c>
      <c r="H20" s="58">
        <v>637680</v>
      </c>
      <c r="I20" s="58">
        <v>270</v>
      </c>
      <c r="J20" s="58">
        <v>171</v>
      </c>
      <c r="K20" s="96">
        <v>7.6</v>
      </c>
    </row>
    <row r="21" spans="1:12" ht="21.75" customHeight="1" x14ac:dyDescent="0.35">
      <c r="A21" s="79" t="s">
        <v>18</v>
      </c>
      <c r="B21" s="58">
        <v>52071</v>
      </c>
      <c r="C21" s="58">
        <v>84972</v>
      </c>
      <c r="D21" s="58">
        <v>254</v>
      </c>
      <c r="E21" s="58">
        <v>156</v>
      </c>
      <c r="F21" s="250">
        <v>9.3000000000000007</v>
      </c>
      <c r="G21" s="58">
        <v>52262</v>
      </c>
      <c r="H21" s="58">
        <v>84480</v>
      </c>
      <c r="I21" s="58">
        <v>274</v>
      </c>
      <c r="J21" s="58">
        <v>170</v>
      </c>
      <c r="K21" s="96">
        <v>7.7</v>
      </c>
    </row>
    <row r="22" spans="1:12" ht="21.75" customHeight="1" x14ac:dyDescent="0.35">
      <c r="A22" s="79" t="s">
        <v>19</v>
      </c>
      <c r="B22" s="58">
        <v>182030</v>
      </c>
      <c r="C22" s="58">
        <v>302737</v>
      </c>
      <c r="D22" s="58">
        <v>277</v>
      </c>
      <c r="E22" s="58">
        <v>168</v>
      </c>
      <c r="F22" s="250">
        <v>8.9</v>
      </c>
      <c r="G22" s="58">
        <v>181085</v>
      </c>
      <c r="H22" s="58">
        <v>298058</v>
      </c>
      <c r="I22" s="58">
        <v>301</v>
      </c>
      <c r="J22" s="58">
        <v>183</v>
      </c>
      <c r="K22" s="96">
        <v>7.5</v>
      </c>
    </row>
    <row r="23" spans="1:12" ht="21.75" customHeight="1" x14ac:dyDescent="0.35">
      <c r="A23" s="79" t="s">
        <v>20</v>
      </c>
      <c r="B23" s="58">
        <v>485204</v>
      </c>
      <c r="C23" s="58">
        <v>793425</v>
      </c>
      <c r="D23" s="58">
        <v>261</v>
      </c>
      <c r="E23" s="58">
        <v>161</v>
      </c>
      <c r="F23" s="250">
        <v>8.8000000000000007</v>
      </c>
      <c r="G23" s="58">
        <v>482509</v>
      </c>
      <c r="H23" s="58">
        <v>779175</v>
      </c>
      <c r="I23" s="58">
        <v>284</v>
      </c>
      <c r="J23" s="58">
        <v>176</v>
      </c>
      <c r="K23" s="96">
        <v>7.5</v>
      </c>
    </row>
    <row r="24" spans="1:12" ht="21.75" customHeight="1" x14ac:dyDescent="0.35">
      <c r="A24" s="79" t="s">
        <v>21</v>
      </c>
      <c r="B24" s="58">
        <v>142213</v>
      </c>
      <c r="C24" s="58">
        <v>214983</v>
      </c>
      <c r="D24" s="58">
        <v>243</v>
      </c>
      <c r="E24" s="58">
        <v>161</v>
      </c>
      <c r="F24" s="250">
        <v>9.1999999999999993</v>
      </c>
      <c r="G24" s="58">
        <v>143755</v>
      </c>
      <c r="H24" s="58">
        <v>215349</v>
      </c>
      <c r="I24" s="58">
        <v>262</v>
      </c>
      <c r="J24" s="58">
        <v>175</v>
      </c>
      <c r="K24" s="96">
        <v>7.6</v>
      </c>
    </row>
    <row r="25" spans="1:12" ht="26.5" customHeight="1" thickBot="1" x14ac:dyDescent="0.4">
      <c r="A25" s="113" t="s">
        <v>33</v>
      </c>
      <c r="B25" s="113">
        <v>5738188</v>
      </c>
      <c r="C25" s="113">
        <v>9232763</v>
      </c>
      <c r="D25" s="113">
        <v>235</v>
      </c>
      <c r="E25" s="113">
        <v>147</v>
      </c>
      <c r="F25" s="251">
        <v>9.3000000000000007</v>
      </c>
      <c r="G25" s="113">
        <v>5839874</v>
      </c>
      <c r="H25" s="113">
        <v>9311149</v>
      </c>
      <c r="I25" s="113">
        <v>256</v>
      </c>
      <c r="J25" s="113">
        <v>161</v>
      </c>
      <c r="K25" s="252">
        <v>7.6</v>
      </c>
      <c r="L25" s="271"/>
    </row>
    <row r="26" spans="1:12" ht="26.5" customHeight="1" thickTop="1" x14ac:dyDescent="0.3">
      <c r="A26" s="257" t="str">
        <f>+INDICE!B10</f>
        <v xml:space="preserve"> Lettura dati 25 settembre 2023</v>
      </c>
      <c r="B26" s="89"/>
      <c r="C26" s="7"/>
      <c r="D26" s="258"/>
    </row>
    <row r="27" spans="1:12" x14ac:dyDescent="0.3">
      <c r="A27" s="257"/>
      <c r="B27" s="89"/>
    </row>
    <row r="28" spans="1:12" x14ac:dyDescent="0.3">
      <c r="A28" s="257"/>
      <c r="B28" s="89"/>
    </row>
    <row r="31" spans="1:12" x14ac:dyDescent="0.35">
      <c r="C31" s="280"/>
    </row>
    <row r="33" spans="2:4" x14ac:dyDescent="0.35">
      <c r="B33" s="259"/>
      <c r="C33" s="259"/>
    </row>
    <row r="34" spans="2:4" x14ac:dyDescent="0.35">
      <c r="B34" s="259"/>
      <c r="C34" s="259"/>
    </row>
    <row r="35" spans="2:4" x14ac:dyDescent="0.35">
      <c r="B35" s="259"/>
      <c r="C35" s="259"/>
    </row>
    <row r="36" spans="2:4" x14ac:dyDescent="0.35">
      <c r="B36" s="259"/>
      <c r="C36" s="259"/>
      <c r="D36" s="258"/>
    </row>
    <row r="37" spans="2:4" x14ac:dyDescent="0.35">
      <c r="B37" s="259"/>
      <c r="C37" s="259"/>
    </row>
    <row r="38" spans="2:4" x14ac:dyDescent="0.35">
      <c r="B38" s="259"/>
      <c r="C38" s="259"/>
    </row>
    <row r="39" spans="2:4" x14ac:dyDescent="0.35">
      <c r="B39" s="259"/>
      <c r="C39" s="259"/>
    </row>
    <row r="40" spans="2:4" x14ac:dyDescent="0.35">
      <c r="B40" s="259"/>
      <c r="C40" s="259"/>
    </row>
    <row r="41" spans="2:4" x14ac:dyDescent="0.35">
      <c r="B41" s="259"/>
      <c r="C41" s="259"/>
    </row>
    <row r="42" spans="2:4" s="256" customFormat="1" x14ac:dyDescent="0.35">
      <c r="B42" s="259"/>
      <c r="C42" s="259"/>
    </row>
    <row r="43" spans="2:4" s="256" customFormat="1" x14ac:dyDescent="0.35">
      <c r="B43" s="259"/>
      <c r="C43" s="259"/>
    </row>
    <row r="44" spans="2:4" s="256" customFormat="1" x14ac:dyDescent="0.35">
      <c r="B44" s="259"/>
      <c r="C44" s="259"/>
    </row>
    <row r="45" spans="2:4" s="256" customFormat="1" x14ac:dyDescent="0.35">
      <c r="B45" s="259"/>
      <c r="C45" s="259"/>
    </row>
    <row r="46" spans="2:4" s="256" customFormat="1" x14ac:dyDescent="0.35">
      <c r="B46" s="259"/>
      <c r="C46" s="259"/>
    </row>
    <row r="47" spans="2:4" s="256" customFormat="1" x14ac:dyDescent="0.35">
      <c r="B47" s="259"/>
      <c r="C47" s="259"/>
    </row>
    <row r="48" spans="2:4" s="256" customFormat="1" x14ac:dyDescent="0.35">
      <c r="B48" s="259"/>
      <c r="C48" s="259"/>
    </row>
    <row r="49" spans="2:3" s="256" customFormat="1" x14ac:dyDescent="0.35">
      <c r="B49" s="259"/>
      <c r="C49" s="259"/>
    </row>
    <row r="50" spans="2:3" s="256" customFormat="1" x14ac:dyDescent="0.35">
      <c r="B50" s="259"/>
      <c r="C50" s="259"/>
    </row>
    <row r="51" spans="2:3" s="256" customFormat="1" x14ac:dyDescent="0.35">
      <c r="B51" s="259"/>
      <c r="C51" s="259"/>
    </row>
    <row r="52" spans="2:3" s="256" customFormat="1" x14ac:dyDescent="0.35">
      <c r="B52" s="259"/>
      <c r="C52" s="259"/>
    </row>
    <row r="53" spans="2:3" s="256" customFormat="1" x14ac:dyDescent="0.35">
      <c r="B53" s="259"/>
      <c r="C53" s="259"/>
    </row>
  </sheetData>
  <mergeCells count="3">
    <mergeCell ref="A2:A3"/>
    <mergeCell ref="B2:F2"/>
    <mergeCell ref="G2:K2"/>
  </mergeCells>
  <pageMargins left="0.70866141732283472" right="0.70866141732283472" top="0.94488188976377963" bottom="0.74803149606299213" header="0.31496062992125984" footer="0.31496062992125984"/>
  <pageSetup paperSize="9" scale="43" orientation="portrait" r:id="rId1"/>
  <headerFooter>
    <oddHeader>&amp;COSSERVATORIO ASSEGNO UNICO UNIVERSALE</oddHeader>
    <oddFooter>&amp;CINPS - COORDINAMENTO GENERALE STATISTICO ATTUARIALE</oddFooter>
  </headerFooter>
  <rowBreaks count="1" manualBreakCount="1">
    <brk id="17" max="10" man="1"/>
  </row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1ECCDD-9478-422D-AA1B-3B07D3B33D75}">
  <sheetPr>
    <pageSetUpPr fitToPage="1"/>
  </sheetPr>
  <dimension ref="B1:I19"/>
  <sheetViews>
    <sheetView tabSelected="1" topLeftCell="A4" workbookViewId="0">
      <selection activeCell="B1" sqref="B1"/>
    </sheetView>
  </sheetViews>
  <sheetFormatPr defaultRowHeight="14.5" x14ac:dyDescent="0.35"/>
  <cols>
    <col min="1" max="1" width="4" customWidth="1"/>
    <col min="4" max="4" width="10.1796875" customWidth="1"/>
    <col min="9" max="9" width="9.81640625" customWidth="1"/>
  </cols>
  <sheetData>
    <row r="1" spans="2:9" x14ac:dyDescent="0.35">
      <c r="B1" t="s">
        <v>85</v>
      </c>
    </row>
    <row r="12" spans="2:9" ht="18.5" x14ac:dyDescent="0.35">
      <c r="B12" s="125" t="s">
        <v>112</v>
      </c>
    </row>
    <row r="15" spans="2:9" ht="14.5" customHeight="1" x14ac:dyDescent="0.35">
      <c r="B15" s="415" t="s">
        <v>101</v>
      </c>
      <c r="C15" s="415"/>
      <c r="D15" s="415"/>
      <c r="E15" s="415"/>
      <c r="F15" s="415"/>
      <c r="G15" s="415"/>
      <c r="H15" s="415"/>
      <c r="I15" s="415"/>
    </row>
    <row r="16" spans="2:9" x14ac:dyDescent="0.35">
      <c r="B16" s="415"/>
      <c r="C16" s="415"/>
      <c r="D16" s="415"/>
      <c r="E16" s="415"/>
      <c r="F16" s="415"/>
      <c r="G16" s="415"/>
      <c r="H16" s="415"/>
      <c r="I16" s="415"/>
    </row>
    <row r="17" spans="2:9" ht="25.5" customHeight="1" x14ac:dyDescent="0.35">
      <c r="B17" s="415"/>
      <c r="C17" s="415"/>
      <c r="D17" s="415"/>
      <c r="E17" s="415"/>
      <c r="F17" s="415"/>
      <c r="G17" s="415"/>
      <c r="H17" s="415"/>
      <c r="I17" s="415"/>
    </row>
    <row r="18" spans="2:9" ht="28" customHeight="1" x14ac:dyDescent="0.35">
      <c r="B18" s="415"/>
      <c r="C18" s="415"/>
      <c r="D18" s="415"/>
      <c r="E18" s="415"/>
      <c r="F18" s="415"/>
      <c r="G18" s="415"/>
      <c r="H18" s="415"/>
      <c r="I18" s="415"/>
    </row>
    <row r="19" spans="2:9" x14ac:dyDescent="0.35">
      <c r="B19" s="415"/>
      <c r="C19" s="415"/>
      <c r="D19" s="415"/>
      <c r="E19" s="415"/>
      <c r="F19" s="415"/>
      <c r="G19" s="415"/>
      <c r="H19" s="415"/>
      <c r="I19" s="415"/>
    </row>
  </sheetData>
  <mergeCells count="1">
    <mergeCell ref="B15:I19"/>
  </mergeCells>
  <pageMargins left="0.70866141732283472" right="0.70866141732283472" top="0.94488188976377963" bottom="0.74803149606299213" header="0.31496062992125984" footer="0.31496062992125984"/>
  <pageSetup paperSize="9" orientation="portrait" r:id="rId1"/>
  <headerFooter>
    <oddHeader>&amp;COSSERVATORIO ASSEGNO UNICO UNIVERSALE</oddHeader>
    <oddFooter>&amp;CINPS - COORDINAMENTO GENERALE STATISTICO ATTUARIALE</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0E300E-057C-4800-B4C9-5FFF72EF62A7}">
  <sheetPr>
    <pageSetUpPr fitToPage="1"/>
  </sheetPr>
  <dimension ref="A1:P46"/>
  <sheetViews>
    <sheetView showGridLines="0" tabSelected="1" view="pageBreakPreview" topLeftCell="A21" zoomScale="80" zoomScaleNormal="53" zoomScaleSheetLayoutView="80" workbookViewId="0">
      <selection activeCell="B1" sqref="B1"/>
    </sheetView>
  </sheetViews>
  <sheetFormatPr defaultColWidth="13.453125" defaultRowHeight="10" x14ac:dyDescent="0.35"/>
  <cols>
    <col min="1" max="1" width="34.26953125" style="1" customWidth="1"/>
    <col min="2" max="2" width="23.81640625" style="1" customWidth="1"/>
    <col min="3" max="3" width="20.81640625" style="1" customWidth="1"/>
    <col min="4" max="4" width="21.453125" style="1" customWidth="1"/>
    <col min="5" max="5" width="21.54296875" style="1" customWidth="1"/>
    <col min="6" max="6" width="20.1796875" style="1" customWidth="1"/>
    <col min="7" max="7" width="18.54296875" style="1" customWidth="1"/>
    <col min="8" max="8" width="15.54296875" style="1" customWidth="1"/>
    <col min="9" max="10" width="11.453125" style="1" customWidth="1"/>
    <col min="11" max="16384" width="13.453125" style="1"/>
  </cols>
  <sheetData>
    <row r="1" spans="1:16" ht="57.65" customHeight="1" thickBot="1" x14ac:dyDescent="0.4">
      <c r="A1" s="416" t="s">
        <v>183</v>
      </c>
      <c r="B1" s="416"/>
      <c r="C1" s="416"/>
      <c r="D1" s="416"/>
      <c r="E1" s="416"/>
      <c r="F1" s="416"/>
    </row>
    <row r="2" spans="1:16" ht="82.4" customHeight="1" thickTop="1" thickBot="1" x14ac:dyDescent="0.4">
      <c r="A2" s="55" t="s">
        <v>108</v>
      </c>
      <c r="B2" s="56" t="s">
        <v>92</v>
      </c>
      <c r="C2" s="56" t="s">
        <v>93</v>
      </c>
      <c r="D2" s="56" t="s">
        <v>167</v>
      </c>
      <c r="E2" s="56" t="s">
        <v>168</v>
      </c>
      <c r="F2" s="56" t="s">
        <v>169</v>
      </c>
      <c r="G2" s="57"/>
    </row>
    <row r="3" spans="1:16" ht="38.5" customHeight="1" thickTop="1" x14ac:dyDescent="0.3">
      <c r="A3" s="219"/>
      <c r="B3" s="419" t="s">
        <v>170</v>
      </c>
      <c r="C3" s="419"/>
      <c r="D3" s="419"/>
      <c r="E3" s="419"/>
      <c r="F3" s="419"/>
      <c r="G3" s="57"/>
    </row>
    <row r="4" spans="1:16" ht="32.9" customHeight="1" x14ac:dyDescent="0.35">
      <c r="A4" s="90" t="s">
        <v>172</v>
      </c>
      <c r="B4" s="58">
        <v>416119</v>
      </c>
      <c r="C4" s="58">
        <v>689068</v>
      </c>
      <c r="D4" s="96">
        <v>70.2</v>
      </c>
      <c r="E4" s="58">
        <v>169</v>
      </c>
      <c r="F4" s="58">
        <v>102</v>
      </c>
      <c r="G4" s="57"/>
      <c r="H4" s="24"/>
      <c r="I4" s="24"/>
      <c r="J4" s="8"/>
      <c r="N4" s="24"/>
      <c r="O4" s="24"/>
      <c r="P4" s="24"/>
    </row>
    <row r="5" spans="1:16" ht="28" customHeight="1" x14ac:dyDescent="0.35">
      <c r="A5" s="90" t="s">
        <v>173</v>
      </c>
      <c r="B5" s="58">
        <v>424834</v>
      </c>
      <c r="C5" s="58">
        <v>715427</v>
      </c>
      <c r="D5" s="96">
        <v>74.2</v>
      </c>
      <c r="E5" s="58">
        <v>175</v>
      </c>
      <c r="F5" s="58">
        <v>104</v>
      </c>
      <c r="G5" s="57"/>
      <c r="H5" s="24"/>
      <c r="I5" s="24"/>
      <c r="J5" s="8"/>
      <c r="N5" s="24"/>
      <c r="O5" s="24"/>
      <c r="P5" s="24"/>
    </row>
    <row r="6" spans="1:16" ht="28" customHeight="1" x14ac:dyDescent="0.35">
      <c r="A6" s="90" t="s">
        <v>174</v>
      </c>
      <c r="B6" s="58">
        <v>328215</v>
      </c>
      <c r="C6" s="58">
        <v>549153</v>
      </c>
      <c r="D6" s="96">
        <v>61.9</v>
      </c>
      <c r="E6" s="58">
        <v>189</v>
      </c>
      <c r="F6" s="58">
        <v>113</v>
      </c>
      <c r="G6" s="57"/>
      <c r="H6" s="24"/>
      <c r="I6" s="24"/>
      <c r="J6" s="8"/>
      <c r="N6" s="24"/>
      <c r="O6" s="24"/>
      <c r="P6" s="24"/>
    </row>
    <row r="7" spans="1:16" ht="28" customHeight="1" x14ac:dyDescent="0.35">
      <c r="A7" s="90" t="s">
        <v>175</v>
      </c>
      <c r="B7" s="58">
        <v>346217</v>
      </c>
      <c r="C7" s="58">
        <v>570048</v>
      </c>
      <c r="D7" s="96">
        <v>62.8</v>
      </c>
      <c r="E7" s="58">
        <v>181</v>
      </c>
      <c r="F7" s="58">
        <v>110</v>
      </c>
      <c r="G7" s="57"/>
      <c r="H7" s="24"/>
      <c r="I7" s="24"/>
      <c r="J7" s="8"/>
      <c r="N7" s="24"/>
      <c r="O7" s="24"/>
      <c r="P7" s="24"/>
    </row>
    <row r="8" spans="1:16" ht="28" customHeight="1" x14ac:dyDescent="0.35">
      <c r="A8" s="90" t="s">
        <v>176</v>
      </c>
      <c r="B8" s="58">
        <v>365807</v>
      </c>
      <c r="C8" s="58">
        <v>603906</v>
      </c>
      <c r="D8" s="96">
        <v>66</v>
      </c>
      <c r="E8" s="58">
        <v>180</v>
      </c>
      <c r="F8" s="58">
        <v>109</v>
      </c>
      <c r="G8" s="57"/>
      <c r="H8" s="24"/>
      <c r="I8" s="24"/>
      <c r="J8" s="8"/>
      <c r="N8" s="24"/>
      <c r="O8" s="24"/>
      <c r="P8" s="24"/>
    </row>
    <row r="9" spans="1:16" ht="28" customHeight="1" x14ac:dyDescent="0.35">
      <c r="A9" s="90" t="s">
        <v>177</v>
      </c>
      <c r="B9" s="58">
        <v>362900</v>
      </c>
      <c r="C9" s="58">
        <v>598868</v>
      </c>
      <c r="D9" s="96">
        <v>64.599999999999994</v>
      </c>
      <c r="E9" s="58">
        <v>178</v>
      </c>
      <c r="F9" s="58">
        <v>108</v>
      </c>
      <c r="G9" s="57"/>
      <c r="H9" s="24"/>
      <c r="I9" s="24"/>
      <c r="J9" s="8"/>
      <c r="N9" s="24"/>
      <c r="O9" s="24"/>
      <c r="P9" s="24"/>
    </row>
    <row r="10" spans="1:16" ht="28" customHeight="1" x14ac:dyDescent="0.35">
      <c r="A10" s="90" t="s">
        <v>178</v>
      </c>
      <c r="B10" s="58">
        <v>357849</v>
      </c>
      <c r="C10" s="58">
        <v>591201</v>
      </c>
      <c r="D10" s="96">
        <v>60.5</v>
      </c>
      <c r="E10" s="58">
        <v>169</v>
      </c>
      <c r="F10" s="58">
        <v>102</v>
      </c>
      <c r="G10" s="57"/>
      <c r="H10" s="24"/>
      <c r="I10" s="24"/>
      <c r="J10" s="8"/>
      <c r="N10" s="24"/>
      <c r="O10" s="24"/>
      <c r="P10" s="24"/>
    </row>
    <row r="11" spans="1:16" ht="28" customHeight="1" x14ac:dyDescent="0.35">
      <c r="A11" s="90" t="s">
        <v>179</v>
      </c>
      <c r="B11" s="58">
        <v>371318</v>
      </c>
      <c r="C11" s="58">
        <v>615765</v>
      </c>
      <c r="D11" s="96">
        <v>63.1</v>
      </c>
      <c r="E11" s="58">
        <v>170</v>
      </c>
      <c r="F11" s="58">
        <v>102</v>
      </c>
      <c r="G11" s="57"/>
      <c r="H11" s="24"/>
      <c r="I11" s="24"/>
      <c r="J11" s="8"/>
      <c r="N11" s="24"/>
      <c r="O11" s="24"/>
      <c r="P11" s="24"/>
    </row>
    <row r="12" spans="1:16" ht="28" customHeight="1" x14ac:dyDescent="0.35">
      <c r="A12" s="90" t="s">
        <v>180</v>
      </c>
      <c r="B12" s="58">
        <v>373124</v>
      </c>
      <c r="C12" s="58">
        <v>619268</v>
      </c>
      <c r="D12" s="96">
        <v>62.6</v>
      </c>
      <c r="E12" s="58">
        <v>168</v>
      </c>
      <c r="F12" s="58">
        <v>101</v>
      </c>
      <c r="G12" s="57"/>
      <c r="H12" s="24"/>
      <c r="I12" s="24"/>
      <c r="J12" s="8"/>
      <c r="N12" s="24"/>
      <c r="O12" s="24"/>
      <c r="P12" s="24"/>
    </row>
    <row r="13" spans="1:16" ht="28" customHeight="1" thickBot="1" x14ac:dyDescent="0.4">
      <c r="A13" s="173" t="s">
        <v>181</v>
      </c>
      <c r="B13" s="174">
        <v>371073</v>
      </c>
      <c r="C13" s="174">
        <v>616511</v>
      </c>
      <c r="D13" s="175">
        <v>62.4</v>
      </c>
      <c r="E13" s="174">
        <v>168</v>
      </c>
      <c r="F13" s="174">
        <v>101</v>
      </c>
      <c r="G13" s="57"/>
      <c r="H13" s="24"/>
      <c r="I13" s="24"/>
      <c r="J13" s="8"/>
      <c r="N13" s="24"/>
      <c r="O13" s="24"/>
      <c r="P13" s="24"/>
    </row>
    <row r="14" spans="1:16" s="139" customFormat="1" ht="25.5" customHeight="1" thickTop="1" x14ac:dyDescent="0.35">
      <c r="A14" s="220" t="s">
        <v>193</v>
      </c>
      <c r="B14" s="220"/>
      <c r="C14" s="310"/>
      <c r="D14" s="284">
        <f>SUM(D4:D13)</f>
        <v>648.30000000000007</v>
      </c>
      <c r="E14" s="310"/>
      <c r="F14" s="310"/>
      <c r="H14" s="224"/>
      <c r="I14" s="224"/>
      <c r="J14" s="225"/>
      <c r="N14" s="224"/>
      <c r="O14" s="224"/>
      <c r="P14" s="224"/>
    </row>
    <row r="15" spans="1:16" s="139" customFormat="1" ht="20.5" customHeight="1" x14ac:dyDescent="0.35">
      <c r="A15" s="311" t="s">
        <v>212</v>
      </c>
      <c r="B15" s="283">
        <v>371746</v>
      </c>
      <c r="C15" s="283">
        <v>616922</v>
      </c>
      <c r="D15" s="284"/>
      <c r="E15" s="1"/>
      <c r="F15" s="1"/>
      <c r="H15" s="224"/>
      <c r="I15" s="224"/>
      <c r="J15" s="225"/>
      <c r="N15" s="224"/>
      <c r="O15" s="224"/>
      <c r="P15" s="224"/>
    </row>
    <row r="16" spans="1:16" s="139" customFormat="1" ht="20.5" customHeight="1" thickBot="1" x14ac:dyDescent="0.4">
      <c r="A16" s="312" t="s">
        <v>40</v>
      </c>
      <c r="B16" s="313"/>
      <c r="C16" s="314"/>
      <c r="D16" s="315"/>
      <c r="E16" s="316">
        <v>174</v>
      </c>
      <c r="F16" s="316">
        <v>105</v>
      </c>
      <c r="H16" s="224"/>
      <c r="I16" s="224"/>
      <c r="J16" s="225"/>
      <c r="N16" s="224"/>
      <c r="O16" s="224"/>
      <c r="P16" s="224"/>
    </row>
    <row r="17" spans="1:16" ht="38.5" customHeight="1" thickTop="1" thickBot="1" x14ac:dyDescent="0.35">
      <c r="A17" s="219"/>
      <c r="B17" s="419" t="s">
        <v>171</v>
      </c>
      <c r="C17" s="419"/>
      <c r="D17" s="419"/>
      <c r="E17" s="419"/>
      <c r="F17" s="419"/>
      <c r="G17" s="57"/>
    </row>
    <row r="18" spans="1:16" s="151" customFormat="1" ht="27" customHeight="1" thickTop="1" x14ac:dyDescent="0.3">
      <c r="A18" s="272" t="s">
        <v>182</v>
      </c>
      <c r="B18" s="327">
        <v>368462</v>
      </c>
      <c r="C18" s="327">
        <v>611964</v>
      </c>
      <c r="D18" s="317">
        <v>64.5</v>
      </c>
      <c r="E18" s="327">
        <v>175</v>
      </c>
      <c r="F18" s="327">
        <v>105</v>
      </c>
      <c r="G18" s="277"/>
    </row>
    <row r="19" spans="1:16" ht="24.65" customHeight="1" x14ac:dyDescent="0.3">
      <c r="A19" s="272" t="s">
        <v>184</v>
      </c>
      <c r="B19" s="58">
        <v>326976</v>
      </c>
      <c r="C19" s="58">
        <v>547865</v>
      </c>
      <c r="D19" s="96">
        <v>62.6</v>
      </c>
      <c r="E19" s="58">
        <v>192</v>
      </c>
      <c r="F19" s="58">
        <v>114</v>
      </c>
      <c r="G19" s="57"/>
      <c r="H19" s="24"/>
      <c r="I19" s="24"/>
      <c r="J19" s="8"/>
      <c r="N19" s="24"/>
      <c r="O19" s="24"/>
      <c r="P19" s="24"/>
    </row>
    <row r="20" spans="1:16" ht="24.65" customHeight="1" x14ac:dyDescent="0.3">
      <c r="A20" s="272" t="s">
        <v>172</v>
      </c>
      <c r="B20" s="58">
        <v>328285</v>
      </c>
      <c r="C20" s="58">
        <v>549726</v>
      </c>
      <c r="D20" s="96">
        <v>63.8</v>
      </c>
      <c r="E20" s="58">
        <v>194</v>
      </c>
      <c r="F20" s="58">
        <v>116</v>
      </c>
      <c r="G20" s="57"/>
      <c r="H20" s="24"/>
      <c r="I20" s="24"/>
      <c r="J20" s="8"/>
      <c r="N20" s="24"/>
      <c r="O20" s="24"/>
      <c r="P20" s="24"/>
    </row>
    <row r="21" spans="1:16" ht="24.65" customHeight="1" x14ac:dyDescent="0.3">
      <c r="A21" s="272" t="s">
        <v>216</v>
      </c>
      <c r="B21" s="58">
        <v>310563</v>
      </c>
      <c r="C21" s="58">
        <v>518167</v>
      </c>
      <c r="D21" s="96">
        <v>59.6</v>
      </c>
      <c r="E21" s="58">
        <v>192</v>
      </c>
      <c r="F21" s="58">
        <v>115</v>
      </c>
      <c r="G21" s="57"/>
      <c r="H21" s="24"/>
      <c r="I21" s="24"/>
      <c r="J21" s="8"/>
      <c r="N21" s="24"/>
      <c r="O21" s="24"/>
      <c r="P21" s="24"/>
    </row>
    <row r="22" spans="1:16" ht="24.65" customHeight="1" x14ac:dyDescent="0.3">
      <c r="A22" s="272" t="s">
        <v>174</v>
      </c>
      <c r="B22" s="58">
        <v>306576</v>
      </c>
      <c r="C22" s="58">
        <v>511175</v>
      </c>
      <c r="D22" s="96">
        <v>58.7</v>
      </c>
      <c r="E22" s="58">
        <v>192</v>
      </c>
      <c r="F22" s="58">
        <v>115</v>
      </c>
      <c r="G22" s="57"/>
      <c r="H22" s="24"/>
      <c r="I22" s="24"/>
      <c r="J22" s="8"/>
      <c r="N22" s="24"/>
      <c r="O22" s="24"/>
      <c r="P22" s="24"/>
    </row>
    <row r="23" spans="1:16" ht="24.65" customHeight="1" x14ac:dyDescent="0.3">
      <c r="A23" s="272" t="s">
        <v>175</v>
      </c>
      <c r="B23" s="58">
        <v>304889</v>
      </c>
      <c r="C23" s="58">
        <v>509023</v>
      </c>
      <c r="D23" s="96">
        <v>58.7</v>
      </c>
      <c r="E23" s="58">
        <v>193</v>
      </c>
      <c r="F23" s="58">
        <v>115</v>
      </c>
      <c r="G23" s="57"/>
      <c r="H23" s="24"/>
      <c r="I23" s="24"/>
      <c r="J23" s="8"/>
      <c r="N23" s="24"/>
      <c r="O23" s="24"/>
      <c r="P23" s="24"/>
    </row>
    <row r="24" spans="1:16" ht="24.65" customHeight="1" x14ac:dyDescent="0.3">
      <c r="A24" s="272" t="s">
        <v>176</v>
      </c>
      <c r="B24" s="58">
        <v>302894</v>
      </c>
      <c r="C24" s="58">
        <v>505778</v>
      </c>
      <c r="D24" s="96">
        <v>58.3</v>
      </c>
      <c r="E24" s="58">
        <v>192</v>
      </c>
      <c r="F24" s="58">
        <v>115</v>
      </c>
      <c r="G24" s="57"/>
      <c r="H24" s="24"/>
      <c r="I24" s="24"/>
      <c r="J24" s="8"/>
      <c r="N24" s="24"/>
      <c r="O24" s="24"/>
      <c r="P24" s="24"/>
    </row>
    <row r="25" spans="1:16" ht="32.9" customHeight="1" thickBot="1" x14ac:dyDescent="0.4">
      <c r="A25" s="173" t="s">
        <v>177</v>
      </c>
      <c r="B25" s="174">
        <v>264903</v>
      </c>
      <c r="C25" s="174">
        <v>447958</v>
      </c>
      <c r="D25" s="175">
        <v>51.8</v>
      </c>
      <c r="E25" s="174">
        <v>195</v>
      </c>
      <c r="F25" s="174">
        <v>116</v>
      </c>
      <c r="G25" s="57"/>
      <c r="H25" s="24"/>
      <c r="I25" s="24"/>
      <c r="J25" s="8"/>
      <c r="N25" s="24"/>
      <c r="O25" s="24"/>
      <c r="P25" s="24"/>
    </row>
    <row r="26" spans="1:16" s="139" customFormat="1" ht="20.5" customHeight="1" thickTop="1" x14ac:dyDescent="0.35">
      <c r="A26" s="220" t="s">
        <v>194</v>
      </c>
      <c r="B26" s="283"/>
      <c r="C26" s="283"/>
      <c r="D26" s="284">
        <f>SUM(D18:D25)</f>
        <v>478</v>
      </c>
      <c r="E26" s="310"/>
      <c r="F26" s="310"/>
      <c r="H26" s="224"/>
      <c r="I26" s="224"/>
      <c r="J26" s="225"/>
      <c r="N26" s="224"/>
      <c r="O26" s="224"/>
      <c r="P26" s="224"/>
    </row>
    <row r="27" spans="1:16" s="139" customFormat="1" ht="20.5" customHeight="1" x14ac:dyDescent="0.35">
      <c r="A27" s="220" t="s">
        <v>160</v>
      </c>
      <c r="B27" s="283">
        <v>314194</v>
      </c>
      <c r="C27" s="283">
        <v>525207</v>
      </c>
      <c r="D27" s="284"/>
      <c r="E27" s="1"/>
      <c r="F27" s="1"/>
      <c r="H27" s="224"/>
      <c r="I27" s="224"/>
      <c r="J27" s="225"/>
      <c r="N27" s="224"/>
      <c r="O27" s="224"/>
      <c r="P27" s="224"/>
    </row>
    <row r="28" spans="1:16" s="139" customFormat="1" ht="20.5" customHeight="1" thickBot="1" x14ac:dyDescent="0.4">
      <c r="A28" s="226" t="s">
        <v>161</v>
      </c>
      <c r="B28" s="328"/>
      <c r="C28" s="329"/>
      <c r="D28" s="330"/>
      <c r="E28" s="331">
        <v>190</v>
      </c>
      <c r="F28" s="331">
        <v>114</v>
      </c>
      <c r="H28" s="299"/>
      <c r="I28" s="224"/>
      <c r="J28" s="225"/>
      <c r="N28" s="224"/>
      <c r="O28" s="224"/>
      <c r="P28" s="224"/>
    </row>
    <row r="29" spans="1:16" ht="77.900000000000006" customHeight="1" thickTop="1" x14ac:dyDescent="0.35">
      <c r="A29" s="417" t="s">
        <v>200</v>
      </c>
      <c r="B29" s="417"/>
      <c r="C29" s="417"/>
      <c r="D29" s="417"/>
      <c r="E29" s="417"/>
      <c r="F29" s="417"/>
      <c r="I29" s="418"/>
      <c r="J29" s="418"/>
      <c r="K29" s="418"/>
      <c r="L29" s="418"/>
      <c r="M29" s="418"/>
      <c r="N29" s="418"/>
      <c r="O29" s="418"/>
      <c r="P29" s="418"/>
    </row>
    <row r="30" spans="1:16" ht="20.5" customHeight="1" x14ac:dyDescent="0.3">
      <c r="A30" s="218" t="str">
        <f>+INDICE!B30</f>
        <v xml:space="preserve"> Lettura dati 4 ottobre 2023</v>
      </c>
      <c r="B30" s="6"/>
      <c r="E30" s="53"/>
    </row>
    <row r="31" spans="1:16" x14ac:dyDescent="0.35">
      <c r="B31" s="4"/>
      <c r="C31" s="25"/>
    </row>
    <row r="32" spans="1:16" x14ac:dyDescent="0.35">
      <c r="B32" s="4"/>
    </row>
    <row r="33" spans="2:2" x14ac:dyDescent="0.35">
      <c r="B33" s="4"/>
    </row>
    <row r="34" spans="2:2" x14ac:dyDescent="0.35">
      <c r="B34" s="4"/>
    </row>
    <row r="35" spans="2:2" x14ac:dyDescent="0.35">
      <c r="B35" s="4"/>
    </row>
    <row r="36" spans="2:2" x14ac:dyDescent="0.35">
      <c r="B36" s="4"/>
    </row>
    <row r="37" spans="2:2" x14ac:dyDescent="0.35">
      <c r="B37" s="4"/>
    </row>
    <row r="38" spans="2:2" x14ac:dyDescent="0.35">
      <c r="B38" s="4"/>
    </row>
    <row r="39" spans="2:2" x14ac:dyDescent="0.35">
      <c r="B39" s="4"/>
    </row>
    <row r="40" spans="2:2" x14ac:dyDescent="0.35">
      <c r="B40" s="4"/>
    </row>
    <row r="41" spans="2:2" x14ac:dyDescent="0.35">
      <c r="B41" s="4"/>
    </row>
    <row r="42" spans="2:2" x14ac:dyDescent="0.35">
      <c r="B42" s="4"/>
    </row>
    <row r="43" spans="2:2" x14ac:dyDescent="0.35">
      <c r="B43" s="4"/>
    </row>
    <row r="44" spans="2:2" x14ac:dyDescent="0.35">
      <c r="B44" s="4"/>
    </row>
    <row r="45" spans="2:2" x14ac:dyDescent="0.35">
      <c r="B45" s="4"/>
    </row>
    <row r="46" spans="2:2" x14ac:dyDescent="0.35">
      <c r="B46" s="4"/>
    </row>
  </sheetData>
  <mergeCells count="5">
    <mergeCell ref="A1:F1"/>
    <mergeCell ref="A29:F29"/>
    <mergeCell ref="I29:P29"/>
    <mergeCell ref="B3:F3"/>
    <mergeCell ref="B17:F17"/>
  </mergeCells>
  <phoneticPr fontId="10" type="noConversion"/>
  <pageMargins left="0.70866141732283472" right="0.70866141732283472" top="0.94488188976377963" bottom="0.74803149606299213" header="0.31496062992125984" footer="0.31496062992125984"/>
  <pageSetup paperSize="9" scale="61" orientation="portrait" r:id="rId1"/>
  <headerFooter>
    <oddHeader>&amp;C&amp;"Verdana,Normale"OSSERVATORIO ASSEGNO UNICO UNIVERSALE</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CF743A-80BA-4649-9196-E5AA1C44886E}">
  <sheetPr>
    <pageSetUpPr fitToPage="1"/>
  </sheetPr>
  <dimension ref="A1:U59"/>
  <sheetViews>
    <sheetView showGridLines="0" tabSelected="1" view="pageBreakPreview" topLeftCell="A4" zoomScale="60" zoomScaleNormal="70" workbookViewId="0">
      <selection activeCell="B1" sqref="B1"/>
    </sheetView>
  </sheetViews>
  <sheetFormatPr defaultRowHeight="14.5" x14ac:dyDescent="0.35"/>
  <cols>
    <col min="1" max="1" width="26" style="1" customWidth="1"/>
    <col min="2" max="2" width="11.54296875" style="1" customWidth="1"/>
    <col min="3" max="3" width="11.54296875" style="66" customWidth="1"/>
    <col min="4" max="4" width="11.54296875" style="1" customWidth="1"/>
    <col min="5" max="5" width="11.54296875" style="66" customWidth="1"/>
    <col min="6" max="6" width="11.54296875" style="1" customWidth="1"/>
    <col min="7" max="7" width="11.54296875" style="66" customWidth="1"/>
    <col min="8" max="8" width="11.54296875" style="1" customWidth="1"/>
    <col min="9" max="9" width="11.54296875" style="66" customWidth="1"/>
    <col min="10" max="13" width="11.54296875" style="1" customWidth="1"/>
    <col min="14" max="21" width="11.54296875" customWidth="1"/>
  </cols>
  <sheetData>
    <row r="1" spans="1:21" ht="59.9" customHeight="1" thickBot="1" x14ac:dyDescent="0.4">
      <c r="A1" s="118" t="s">
        <v>146</v>
      </c>
      <c r="B1" s="118"/>
      <c r="C1" s="118"/>
      <c r="D1" s="118"/>
      <c r="E1" s="118"/>
      <c r="F1" s="118"/>
      <c r="G1" s="118"/>
      <c r="H1" s="118"/>
      <c r="I1" s="118"/>
      <c r="J1" s="118"/>
      <c r="K1" s="118"/>
      <c r="L1" s="118"/>
      <c r="M1" s="118"/>
    </row>
    <row r="2" spans="1:21" ht="43.4" customHeight="1" thickTop="1" x14ac:dyDescent="0.35">
      <c r="A2" s="421" t="s">
        <v>79</v>
      </c>
      <c r="B2" s="422" t="s">
        <v>3</v>
      </c>
      <c r="C2" s="423"/>
      <c r="D2" s="422" t="s">
        <v>22</v>
      </c>
      <c r="E2" s="423"/>
      <c r="F2" s="422" t="s">
        <v>23</v>
      </c>
      <c r="G2" s="423"/>
      <c r="H2" s="422" t="s">
        <v>70</v>
      </c>
      <c r="I2" s="423"/>
      <c r="J2" s="422" t="s">
        <v>86</v>
      </c>
      <c r="K2" s="423"/>
      <c r="L2" s="422" t="s">
        <v>88</v>
      </c>
      <c r="M2" s="423"/>
      <c r="N2" s="422" t="s">
        <v>116</v>
      </c>
      <c r="O2" s="423"/>
      <c r="P2" s="422" t="s">
        <v>119</v>
      </c>
      <c r="Q2" s="423"/>
      <c r="R2" s="422" t="s">
        <v>120</v>
      </c>
      <c r="S2" s="423"/>
      <c r="T2" s="422" t="s">
        <v>123</v>
      </c>
      <c r="U2" s="423"/>
    </row>
    <row r="3" spans="1:21" ht="93.65" customHeight="1" thickBot="1" x14ac:dyDescent="0.4">
      <c r="A3" s="395"/>
      <c r="B3" s="30" t="s">
        <v>93</v>
      </c>
      <c r="C3" s="64" t="s">
        <v>109</v>
      </c>
      <c r="D3" s="30" t="s">
        <v>93</v>
      </c>
      <c r="E3" s="64" t="s">
        <v>109</v>
      </c>
      <c r="F3" s="30" t="s">
        <v>93</v>
      </c>
      <c r="G3" s="64" t="s">
        <v>109</v>
      </c>
      <c r="H3" s="30" t="s">
        <v>93</v>
      </c>
      <c r="I3" s="64" t="s">
        <v>109</v>
      </c>
      <c r="J3" s="30" t="s">
        <v>93</v>
      </c>
      <c r="K3" s="64" t="s">
        <v>109</v>
      </c>
      <c r="L3" s="30" t="s">
        <v>93</v>
      </c>
      <c r="M3" s="64" t="s">
        <v>109</v>
      </c>
      <c r="N3" s="30" t="s">
        <v>93</v>
      </c>
      <c r="O3" s="64" t="s">
        <v>109</v>
      </c>
      <c r="P3" s="30" t="s">
        <v>93</v>
      </c>
      <c r="Q3" s="64" t="s">
        <v>109</v>
      </c>
      <c r="R3" s="30" t="s">
        <v>93</v>
      </c>
      <c r="S3" s="64" t="s">
        <v>109</v>
      </c>
      <c r="T3" s="30" t="s">
        <v>93</v>
      </c>
      <c r="U3" s="64" t="s">
        <v>109</v>
      </c>
    </row>
    <row r="4" spans="1:21" s="78" customFormat="1" ht="25" customHeight="1" thickTop="1" x14ac:dyDescent="0.35">
      <c r="A4" s="230" t="s">
        <v>4</v>
      </c>
      <c r="B4" s="230">
        <v>27731</v>
      </c>
      <c r="C4" s="230">
        <v>105</v>
      </c>
      <c r="D4" s="230">
        <v>29187</v>
      </c>
      <c r="E4" s="230">
        <v>108</v>
      </c>
      <c r="F4" s="230">
        <v>22990</v>
      </c>
      <c r="G4" s="230">
        <v>120</v>
      </c>
      <c r="H4" s="230">
        <v>22922</v>
      </c>
      <c r="I4" s="230">
        <v>119</v>
      </c>
      <c r="J4" s="230">
        <v>23968</v>
      </c>
      <c r="K4" s="230">
        <v>116</v>
      </c>
      <c r="L4" s="230">
        <v>23876</v>
      </c>
      <c r="M4" s="230">
        <v>114</v>
      </c>
      <c r="N4" s="230">
        <v>23185</v>
      </c>
      <c r="O4" s="230">
        <v>107</v>
      </c>
      <c r="P4" s="230">
        <v>23720</v>
      </c>
      <c r="Q4" s="230">
        <v>107</v>
      </c>
      <c r="R4" s="230">
        <v>23876</v>
      </c>
      <c r="S4" s="230">
        <v>106</v>
      </c>
      <c r="T4" s="230">
        <v>23756</v>
      </c>
      <c r="U4" s="230">
        <v>106</v>
      </c>
    </row>
    <row r="5" spans="1:21" x14ac:dyDescent="0.35">
      <c r="A5" s="2" t="s">
        <v>5</v>
      </c>
      <c r="B5" s="2">
        <v>366</v>
      </c>
      <c r="C5" s="2">
        <v>130</v>
      </c>
      <c r="D5" s="2">
        <v>376</v>
      </c>
      <c r="E5" s="2">
        <v>128</v>
      </c>
      <c r="F5" s="2">
        <v>304</v>
      </c>
      <c r="G5" s="2">
        <v>135</v>
      </c>
      <c r="H5" s="2">
        <v>303</v>
      </c>
      <c r="I5" s="2">
        <v>138</v>
      </c>
      <c r="J5" s="2">
        <v>325</v>
      </c>
      <c r="K5" s="2">
        <v>136</v>
      </c>
      <c r="L5" s="2">
        <v>319</v>
      </c>
      <c r="M5" s="2">
        <v>128</v>
      </c>
      <c r="N5" s="2">
        <v>279</v>
      </c>
      <c r="O5" s="2">
        <v>120</v>
      </c>
      <c r="P5" s="2">
        <v>299</v>
      </c>
      <c r="Q5" s="2">
        <v>119</v>
      </c>
      <c r="R5" s="2">
        <v>303</v>
      </c>
      <c r="S5" s="2">
        <v>114</v>
      </c>
      <c r="T5" s="2">
        <v>300</v>
      </c>
      <c r="U5" s="2">
        <v>114</v>
      </c>
    </row>
    <row r="6" spans="1:21" x14ac:dyDescent="0.35">
      <c r="A6" s="2" t="s">
        <v>6</v>
      </c>
      <c r="B6" s="2">
        <v>44893</v>
      </c>
      <c r="C6" s="2">
        <v>115</v>
      </c>
      <c r="D6" s="2">
        <v>46988</v>
      </c>
      <c r="E6" s="2">
        <v>116</v>
      </c>
      <c r="F6" s="2">
        <v>37254</v>
      </c>
      <c r="G6" s="2">
        <v>129</v>
      </c>
      <c r="H6" s="2">
        <v>37072</v>
      </c>
      <c r="I6" s="2">
        <v>128</v>
      </c>
      <c r="J6" s="2">
        <v>37832</v>
      </c>
      <c r="K6" s="2">
        <v>125</v>
      </c>
      <c r="L6" s="2">
        <v>37386</v>
      </c>
      <c r="M6" s="2">
        <v>124</v>
      </c>
      <c r="N6" s="2">
        <v>35453</v>
      </c>
      <c r="O6" s="2">
        <v>115</v>
      </c>
      <c r="P6" s="2">
        <v>35786</v>
      </c>
      <c r="Q6" s="2">
        <v>114</v>
      </c>
      <c r="R6" s="2">
        <v>35793</v>
      </c>
      <c r="S6" s="2">
        <v>114</v>
      </c>
      <c r="T6" s="2">
        <v>35115</v>
      </c>
      <c r="U6" s="2">
        <v>114</v>
      </c>
    </row>
    <row r="7" spans="1:21" ht="14.5" customHeight="1" x14ac:dyDescent="0.35">
      <c r="A7" s="2" t="s">
        <v>71</v>
      </c>
      <c r="B7" s="2">
        <v>2289</v>
      </c>
      <c r="C7" s="2">
        <v>136</v>
      </c>
      <c r="D7" s="2">
        <v>2379</v>
      </c>
      <c r="E7" s="2">
        <v>137</v>
      </c>
      <c r="F7" s="2">
        <v>2107</v>
      </c>
      <c r="G7" s="2">
        <v>151</v>
      </c>
      <c r="H7" s="2">
        <v>2027</v>
      </c>
      <c r="I7" s="2">
        <v>151</v>
      </c>
      <c r="J7" s="2">
        <v>2066</v>
      </c>
      <c r="K7" s="2">
        <v>149</v>
      </c>
      <c r="L7" s="2">
        <v>2112</v>
      </c>
      <c r="M7" s="2">
        <v>147</v>
      </c>
      <c r="N7" s="2">
        <v>2029</v>
      </c>
      <c r="O7" s="2">
        <v>137</v>
      </c>
      <c r="P7" s="2">
        <v>2069</v>
      </c>
      <c r="Q7" s="2">
        <v>137</v>
      </c>
      <c r="R7" s="2">
        <v>2036</v>
      </c>
      <c r="S7" s="2">
        <v>138</v>
      </c>
      <c r="T7" s="2">
        <v>1994</v>
      </c>
      <c r="U7" s="2">
        <v>139</v>
      </c>
    </row>
    <row r="8" spans="1:21" ht="14.5" customHeight="1" x14ac:dyDescent="0.35">
      <c r="A8" s="2" t="s">
        <v>72</v>
      </c>
      <c r="B8" s="2">
        <v>227</v>
      </c>
      <c r="C8" s="2">
        <v>124</v>
      </c>
      <c r="D8" s="2">
        <v>243</v>
      </c>
      <c r="E8" s="2">
        <v>128</v>
      </c>
      <c r="F8" s="2">
        <v>227</v>
      </c>
      <c r="G8" s="2">
        <v>144</v>
      </c>
      <c r="H8" s="2">
        <v>208</v>
      </c>
      <c r="I8" s="2">
        <v>142</v>
      </c>
      <c r="J8" s="2">
        <v>218</v>
      </c>
      <c r="K8" s="2">
        <v>138</v>
      </c>
      <c r="L8" s="2">
        <v>217</v>
      </c>
      <c r="M8" s="2">
        <v>134</v>
      </c>
      <c r="N8" s="2">
        <v>196</v>
      </c>
      <c r="O8" s="2">
        <v>128</v>
      </c>
      <c r="P8" s="2">
        <v>205</v>
      </c>
      <c r="Q8" s="2">
        <v>125</v>
      </c>
      <c r="R8" s="2">
        <v>198</v>
      </c>
      <c r="S8" s="2">
        <v>122</v>
      </c>
      <c r="T8" s="2">
        <v>184</v>
      </c>
      <c r="U8" s="2">
        <v>124</v>
      </c>
    </row>
    <row r="9" spans="1:21" x14ac:dyDescent="0.35">
      <c r="A9" s="2" t="s">
        <v>7</v>
      </c>
      <c r="B9" s="2">
        <v>12436</v>
      </c>
      <c r="C9" s="2">
        <v>113</v>
      </c>
      <c r="D9" s="2">
        <v>12968</v>
      </c>
      <c r="E9" s="2">
        <v>114</v>
      </c>
      <c r="F9" s="2">
        <v>10528</v>
      </c>
      <c r="G9" s="2">
        <v>130</v>
      </c>
      <c r="H9" s="2">
        <v>10508</v>
      </c>
      <c r="I9" s="2">
        <v>128</v>
      </c>
      <c r="J9" s="2">
        <v>10698</v>
      </c>
      <c r="K9" s="2">
        <v>127</v>
      </c>
      <c r="L9" s="2">
        <v>10634</v>
      </c>
      <c r="M9" s="2">
        <v>125</v>
      </c>
      <c r="N9" s="2">
        <v>9954</v>
      </c>
      <c r="O9" s="2">
        <v>115</v>
      </c>
      <c r="P9" s="2">
        <v>10066</v>
      </c>
      <c r="Q9" s="2">
        <v>114</v>
      </c>
      <c r="R9" s="2">
        <v>9994</v>
      </c>
      <c r="S9" s="2">
        <v>113</v>
      </c>
      <c r="T9" s="2">
        <v>9785</v>
      </c>
      <c r="U9" s="2">
        <v>113</v>
      </c>
    </row>
    <row r="10" spans="1:21" x14ac:dyDescent="0.35">
      <c r="A10" s="2" t="s">
        <v>63</v>
      </c>
      <c r="B10" s="2">
        <v>3296</v>
      </c>
      <c r="C10" s="2">
        <v>111</v>
      </c>
      <c r="D10" s="2">
        <v>3480</v>
      </c>
      <c r="E10" s="2">
        <v>114</v>
      </c>
      <c r="F10" s="2">
        <v>2794</v>
      </c>
      <c r="G10" s="2">
        <v>132</v>
      </c>
      <c r="H10" s="2">
        <v>2779</v>
      </c>
      <c r="I10" s="2">
        <v>129</v>
      </c>
      <c r="J10" s="2">
        <v>2767</v>
      </c>
      <c r="K10" s="2">
        <v>125</v>
      </c>
      <c r="L10" s="2">
        <v>2831</v>
      </c>
      <c r="M10" s="2">
        <v>121</v>
      </c>
      <c r="N10" s="2">
        <v>2673</v>
      </c>
      <c r="O10" s="2">
        <v>110</v>
      </c>
      <c r="P10" s="2">
        <v>2643</v>
      </c>
      <c r="Q10" s="2">
        <v>110</v>
      </c>
      <c r="R10" s="2">
        <v>2643</v>
      </c>
      <c r="S10" s="2">
        <v>110</v>
      </c>
      <c r="T10" s="2">
        <v>2611</v>
      </c>
      <c r="U10" s="2">
        <v>110</v>
      </c>
    </row>
    <row r="11" spans="1:21" x14ac:dyDescent="0.35">
      <c r="A11" s="2" t="s">
        <v>8</v>
      </c>
      <c r="B11" s="2">
        <v>9090</v>
      </c>
      <c r="C11" s="2">
        <v>104</v>
      </c>
      <c r="D11" s="2">
        <v>9351</v>
      </c>
      <c r="E11" s="2">
        <v>105</v>
      </c>
      <c r="F11" s="2">
        <v>7503</v>
      </c>
      <c r="G11" s="2">
        <v>120</v>
      </c>
      <c r="H11" s="2">
        <v>7454</v>
      </c>
      <c r="I11" s="2">
        <v>118</v>
      </c>
      <c r="J11" s="2">
        <v>7617</v>
      </c>
      <c r="K11" s="2">
        <v>117</v>
      </c>
      <c r="L11" s="2">
        <v>7530</v>
      </c>
      <c r="M11" s="2">
        <v>114</v>
      </c>
      <c r="N11" s="2">
        <v>7184</v>
      </c>
      <c r="O11" s="2">
        <v>106</v>
      </c>
      <c r="P11" s="2">
        <v>7292</v>
      </c>
      <c r="Q11" s="2">
        <v>106</v>
      </c>
      <c r="R11" s="2">
        <v>7404</v>
      </c>
      <c r="S11" s="2">
        <v>106</v>
      </c>
      <c r="T11" s="2">
        <v>7355</v>
      </c>
      <c r="U11" s="2">
        <v>105</v>
      </c>
    </row>
    <row r="12" spans="1:21" x14ac:dyDescent="0.35">
      <c r="A12" s="2" t="s">
        <v>9</v>
      </c>
      <c r="B12" s="2">
        <v>16471</v>
      </c>
      <c r="C12" s="2">
        <v>116</v>
      </c>
      <c r="D12" s="2">
        <v>17191</v>
      </c>
      <c r="E12" s="2">
        <v>118</v>
      </c>
      <c r="F12" s="2">
        <v>14103</v>
      </c>
      <c r="G12" s="2">
        <v>133</v>
      </c>
      <c r="H12" s="2">
        <v>13566</v>
      </c>
      <c r="I12" s="2">
        <v>130</v>
      </c>
      <c r="J12" s="2">
        <v>13860</v>
      </c>
      <c r="K12" s="2">
        <v>128</v>
      </c>
      <c r="L12" s="2">
        <v>13803</v>
      </c>
      <c r="M12" s="2">
        <v>126</v>
      </c>
      <c r="N12" s="2">
        <v>13180</v>
      </c>
      <c r="O12" s="2">
        <v>116</v>
      </c>
      <c r="P12" s="2">
        <v>13281</v>
      </c>
      <c r="Q12" s="2">
        <v>116</v>
      </c>
      <c r="R12" s="2">
        <v>13368</v>
      </c>
      <c r="S12" s="2">
        <v>116</v>
      </c>
      <c r="T12" s="2">
        <v>13157</v>
      </c>
      <c r="U12" s="2">
        <v>116</v>
      </c>
    </row>
    <row r="13" spans="1:21" x14ac:dyDescent="0.35">
      <c r="A13" s="2" t="s">
        <v>10</v>
      </c>
      <c r="B13" s="2">
        <v>16100</v>
      </c>
      <c r="C13" s="2">
        <v>109</v>
      </c>
      <c r="D13" s="2">
        <v>16854</v>
      </c>
      <c r="E13" s="2">
        <v>111</v>
      </c>
      <c r="F13" s="2">
        <v>12831</v>
      </c>
      <c r="G13" s="2">
        <v>124</v>
      </c>
      <c r="H13" s="2">
        <v>12910</v>
      </c>
      <c r="I13" s="2">
        <v>121</v>
      </c>
      <c r="J13" s="2">
        <v>13321</v>
      </c>
      <c r="K13" s="2">
        <v>120</v>
      </c>
      <c r="L13" s="2">
        <v>13348</v>
      </c>
      <c r="M13" s="2">
        <v>117</v>
      </c>
      <c r="N13" s="2">
        <v>12734</v>
      </c>
      <c r="O13" s="2">
        <v>109</v>
      </c>
      <c r="P13" s="2">
        <v>12749</v>
      </c>
      <c r="Q13" s="2">
        <v>109</v>
      </c>
      <c r="R13" s="2">
        <v>12748</v>
      </c>
      <c r="S13" s="2">
        <v>107</v>
      </c>
      <c r="T13" s="2">
        <v>12511</v>
      </c>
      <c r="U13" s="2">
        <v>107</v>
      </c>
    </row>
    <row r="14" spans="1:21" x14ac:dyDescent="0.35">
      <c r="A14" s="2" t="s">
        <v>11</v>
      </c>
      <c r="B14" s="2">
        <v>5133</v>
      </c>
      <c r="C14" s="2">
        <v>108</v>
      </c>
      <c r="D14" s="2">
        <v>5312</v>
      </c>
      <c r="E14" s="2">
        <v>109</v>
      </c>
      <c r="F14" s="2">
        <v>3997</v>
      </c>
      <c r="G14" s="2">
        <v>122</v>
      </c>
      <c r="H14" s="2">
        <v>4125</v>
      </c>
      <c r="I14" s="2">
        <v>120</v>
      </c>
      <c r="J14" s="2">
        <v>4233</v>
      </c>
      <c r="K14" s="2">
        <v>119</v>
      </c>
      <c r="L14" s="2">
        <v>4237</v>
      </c>
      <c r="M14" s="2">
        <v>116</v>
      </c>
      <c r="N14" s="2">
        <v>4097</v>
      </c>
      <c r="O14" s="2">
        <v>108</v>
      </c>
      <c r="P14" s="2">
        <v>4261</v>
      </c>
      <c r="Q14" s="2">
        <v>107</v>
      </c>
      <c r="R14" s="2">
        <v>4285</v>
      </c>
      <c r="S14" s="2">
        <v>106</v>
      </c>
      <c r="T14" s="2">
        <v>4295</v>
      </c>
      <c r="U14" s="2">
        <v>107</v>
      </c>
    </row>
    <row r="15" spans="1:21" x14ac:dyDescent="0.35">
      <c r="A15" s="2" t="s">
        <v>12</v>
      </c>
      <c r="B15" s="2">
        <v>6596</v>
      </c>
      <c r="C15" s="2">
        <v>117</v>
      </c>
      <c r="D15" s="2">
        <v>6933</v>
      </c>
      <c r="E15" s="2">
        <v>119</v>
      </c>
      <c r="F15" s="2">
        <v>5191</v>
      </c>
      <c r="G15" s="2">
        <v>132</v>
      </c>
      <c r="H15" s="2">
        <v>5220</v>
      </c>
      <c r="I15" s="2">
        <v>128</v>
      </c>
      <c r="J15" s="2">
        <v>5528</v>
      </c>
      <c r="K15" s="2">
        <v>127</v>
      </c>
      <c r="L15" s="2">
        <v>5412</v>
      </c>
      <c r="M15" s="2">
        <v>124</v>
      </c>
      <c r="N15" s="2">
        <v>5244</v>
      </c>
      <c r="O15" s="2">
        <v>117</v>
      </c>
      <c r="P15" s="2">
        <v>5361</v>
      </c>
      <c r="Q15" s="2">
        <v>117</v>
      </c>
      <c r="R15" s="2">
        <v>5417</v>
      </c>
      <c r="S15" s="2">
        <v>116</v>
      </c>
      <c r="T15" s="2">
        <v>5361</v>
      </c>
      <c r="U15" s="2">
        <v>116</v>
      </c>
    </row>
    <row r="16" spans="1:21" x14ac:dyDescent="0.35">
      <c r="A16" s="2" t="s">
        <v>13</v>
      </c>
      <c r="B16" s="2">
        <v>57754</v>
      </c>
      <c r="C16" s="2">
        <v>98</v>
      </c>
      <c r="D16" s="2">
        <v>60269</v>
      </c>
      <c r="E16" s="2">
        <v>100</v>
      </c>
      <c r="F16" s="2">
        <v>47465</v>
      </c>
      <c r="G16" s="2">
        <v>113</v>
      </c>
      <c r="H16" s="2">
        <v>48906</v>
      </c>
      <c r="I16" s="2">
        <v>111</v>
      </c>
      <c r="J16" s="2">
        <v>50766</v>
      </c>
      <c r="K16" s="2">
        <v>110</v>
      </c>
      <c r="L16" s="2">
        <v>50133</v>
      </c>
      <c r="M16" s="2">
        <v>108</v>
      </c>
      <c r="N16" s="2">
        <v>48252</v>
      </c>
      <c r="O16" s="2">
        <v>101</v>
      </c>
      <c r="P16" s="2">
        <v>49805</v>
      </c>
      <c r="Q16" s="2">
        <v>101</v>
      </c>
      <c r="R16" s="2">
        <v>49876</v>
      </c>
      <c r="S16" s="2">
        <v>100</v>
      </c>
      <c r="T16" s="2">
        <v>49701</v>
      </c>
      <c r="U16" s="2">
        <v>101</v>
      </c>
    </row>
    <row r="17" spans="1:21" x14ac:dyDescent="0.35">
      <c r="A17" s="2" t="s">
        <v>14</v>
      </c>
      <c r="B17" s="2">
        <v>10770</v>
      </c>
      <c r="C17" s="2">
        <v>102</v>
      </c>
      <c r="D17" s="2">
        <v>11301</v>
      </c>
      <c r="E17" s="2">
        <v>105</v>
      </c>
      <c r="F17" s="2">
        <v>8396</v>
      </c>
      <c r="G17" s="2">
        <v>117</v>
      </c>
      <c r="H17" s="2">
        <v>8879</v>
      </c>
      <c r="I17" s="2">
        <v>114</v>
      </c>
      <c r="J17" s="2">
        <v>9404</v>
      </c>
      <c r="K17" s="2">
        <v>113</v>
      </c>
      <c r="L17" s="2">
        <v>9188</v>
      </c>
      <c r="M17" s="2">
        <v>111</v>
      </c>
      <c r="N17" s="2">
        <v>9067</v>
      </c>
      <c r="O17" s="2">
        <v>103</v>
      </c>
      <c r="P17" s="2">
        <v>9345</v>
      </c>
      <c r="Q17" s="2">
        <v>104</v>
      </c>
      <c r="R17" s="2">
        <v>9408</v>
      </c>
      <c r="S17" s="2">
        <v>103</v>
      </c>
      <c r="T17" s="2">
        <v>9374</v>
      </c>
      <c r="U17" s="2">
        <v>103</v>
      </c>
    </row>
    <row r="18" spans="1:21" x14ac:dyDescent="0.35">
      <c r="A18" s="2" t="s">
        <v>15</v>
      </c>
      <c r="B18" s="2">
        <v>2890</v>
      </c>
      <c r="C18" s="2">
        <v>96</v>
      </c>
      <c r="D18" s="2">
        <v>3007</v>
      </c>
      <c r="E18" s="2">
        <v>99</v>
      </c>
      <c r="F18" s="2">
        <v>2119</v>
      </c>
      <c r="G18" s="2">
        <v>111</v>
      </c>
      <c r="H18" s="2">
        <v>2340</v>
      </c>
      <c r="I18" s="2">
        <v>108</v>
      </c>
      <c r="J18" s="2">
        <v>2482</v>
      </c>
      <c r="K18" s="2">
        <v>107</v>
      </c>
      <c r="L18" s="2">
        <v>2412</v>
      </c>
      <c r="M18" s="2">
        <v>105</v>
      </c>
      <c r="N18" s="2">
        <v>2431</v>
      </c>
      <c r="O18" s="2">
        <v>98</v>
      </c>
      <c r="P18" s="2">
        <v>2544</v>
      </c>
      <c r="Q18" s="2">
        <v>98</v>
      </c>
      <c r="R18" s="2">
        <v>2563</v>
      </c>
      <c r="S18" s="2">
        <v>95</v>
      </c>
      <c r="T18" s="2">
        <v>2526</v>
      </c>
      <c r="U18" s="2">
        <v>95</v>
      </c>
    </row>
    <row r="19" spans="1:21" x14ac:dyDescent="0.35">
      <c r="A19" s="2" t="s">
        <v>16</v>
      </c>
      <c r="B19" s="2">
        <v>181840</v>
      </c>
      <c r="C19" s="2">
        <v>99</v>
      </c>
      <c r="D19" s="2">
        <v>187272</v>
      </c>
      <c r="E19" s="2">
        <v>100</v>
      </c>
      <c r="F19" s="2">
        <v>145585</v>
      </c>
      <c r="G19" s="2">
        <v>106</v>
      </c>
      <c r="H19" s="2">
        <v>152163</v>
      </c>
      <c r="I19" s="2">
        <v>104</v>
      </c>
      <c r="J19" s="2">
        <v>161236</v>
      </c>
      <c r="K19" s="2">
        <v>103</v>
      </c>
      <c r="L19" s="2">
        <v>159567</v>
      </c>
      <c r="M19" s="2">
        <v>102</v>
      </c>
      <c r="N19" s="2">
        <v>159447</v>
      </c>
      <c r="O19" s="2">
        <v>99</v>
      </c>
      <c r="P19" s="2">
        <v>168154</v>
      </c>
      <c r="Q19" s="2">
        <v>99</v>
      </c>
      <c r="R19" s="2">
        <v>168562</v>
      </c>
      <c r="S19" s="2">
        <v>97</v>
      </c>
      <c r="T19" s="2">
        <v>168287</v>
      </c>
      <c r="U19" s="2">
        <v>98</v>
      </c>
    </row>
    <row r="20" spans="1:21" x14ac:dyDescent="0.35">
      <c r="A20" s="2" t="s">
        <v>17</v>
      </c>
      <c r="B20" s="2">
        <v>66532</v>
      </c>
      <c r="C20" s="2">
        <v>99</v>
      </c>
      <c r="D20" s="2">
        <v>69488</v>
      </c>
      <c r="E20" s="2">
        <v>101</v>
      </c>
      <c r="F20" s="2">
        <v>52939</v>
      </c>
      <c r="G20" s="2">
        <v>110</v>
      </c>
      <c r="H20" s="2">
        <v>56120</v>
      </c>
      <c r="I20" s="2">
        <v>107</v>
      </c>
      <c r="J20" s="2">
        <v>59697</v>
      </c>
      <c r="K20" s="2">
        <v>107</v>
      </c>
      <c r="L20" s="2">
        <v>59211</v>
      </c>
      <c r="M20" s="2">
        <v>106</v>
      </c>
      <c r="N20" s="2">
        <v>58316</v>
      </c>
      <c r="O20" s="2">
        <v>100</v>
      </c>
      <c r="P20" s="2">
        <v>60877</v>
      </c>
      <c r="Q20" s="2">
        <v>100</v>
      </c>
      <c r="R20" s="2">
        <v>61599</v>
      </c>
      <c r="S20" s="2">
        <v>99</v>
      </c>
      <c r="T20" s="2">
        <v>61286</v>
      </c>
      <c r="U20" s="2">
        <v>99</v>
      </c>
    </row>
    <row r="21" spans="1:21" x14ac:dyDescent="0.35">
      <c r="A21" s="2" t="s">
        <v>18</v>
      </c>
      <c r="B21" s="2">
        <v>4630</v>
      </c>
      <c r="C21" s="2">
        <v>99</v>
      </c>
      <c r="D21" s="2">
        <v>4875</v>
      </c>
      <c r="E21" s="2">
        <v>101</v>
      </c>
      <c r="F21" s="2">
        <v>3515</v>
      </c>
      <c r="G21" s="2">
        <v>111</v>
      </c>
      <c r="H21" s="2">
        <v>3764</v>
      </c>
      <c r="I21" s="2">
        <v>107</v>
      </c>
      <c r="J21" s="2">
        <v>4126</v>
      </c>
      <c r="K21" s="2">
        <v>107</v>
      </c>
      <c r="L21" s="2">
        <v>4186</v>
      </c>
      <c r="M21" s="2">
        <v>105</v>
      </c>
      <c r="N21" s="2">
        <v>4138</v>
      </c>
      <c r="O21" s="2">
        <v>98</v>
      </c>
      <c r="P21" s="2">
        <v>4372</v>
      </c>
      <c r="Q21" s="2">
        <v>99</v>
      </c>
      <c r="R21" s="2">
        <v>4404</v>
      </c>
      <c r="S21" s="2">
        <v>98</v>
      </c>
      <c r="T21" s="2">
        <v>4359</v>
      </c>
      <c r="U21" s="2">
        <v>97</v>
      </c>
    </row>
    <row r="22" spans="1:21" x14ac:dyDescent="0.35">
      <c r="A22" s="2" t="s">
        <v>19</v>
      </c>
      <c r="B22" s="2">
        <v>47917</v>
      </c>
      <c r="C22" s="2">
        <v>104</v>
      </c>
      <c r="D22" s="2">
        <v>49421</v>
      </c>
      <c r="E22" s="2">
        <v>106</v>
      </c>
      <c r="F22" s="2">
        <v>34830</v>
      </c>
      <c r="G22" s="2">
        <v>115</v>
      </c>
      <c r="H22" s="2">
        <v>38311</v>
      </c>
      <c r="I22" s="2">
        <v>111</v>
      </c>
      <c r="J22" s="2">
        <v>42471</v>
      </c>
      <c r="K22" s="2">
        <v>110</v>
      </c>
      <c r="L22" s="2">
        <v>42176</v>
      </c>
      <c r="M22" s="2">
        <v>109</v>
      </c>
      <c r="N22" s="2">
        <v>42200</v>
      </c>
      <c r="O22" s="2">
        <v>104</v>
      </c>
      <c r="P22" s="2">
        <v>44179</v>
      </c>
      <c r="Q22" s="2">
        <v>105</v>
      </c>
      <c r="R22" s="2">
        <v>44706</v>
      </c>
      <c r="S22" s="2">
        <v>104</v>
      </c>
      <c r="T22" s="2">
        <v>44578</v>
      </c>
      <c r="U22" s="2">
        <v>104</v>
      </c>
    </row>
    <row r="23" spans="1:21" x14ac:dyDescent="0.35">
      <c r="A23" s="2" t="s">
        <v>20</v>
      </c>
      <c r="B23" s="2">
        <v>153427</v>
      </c>
      <c r="C23" s="2">
        <v>99</v>
      </c>
      <c r="D23" s="2">
        <v>158958</v>
      </c>
      <c r="E23" s="2">
        <v>101</v>
      </c>
      <c r="F23" s="2">
        <v>120212</v>
      </c>
      <c r="G23" s="2">
        <v>108</v>
      </c>
      <c r="H23" s="2">
        <v>125410</v>
      </c>
      <c r="I23" s="2">
        <v>105</v>
      </c>
      <c r="J23" s="2">
        <v>135243</v>
      </c>
      <c r="K23" s="2">
        <v>104</v>
      </c>
      <c r="L23" s="2">
        <v>134193</v>
      </c>
      <c r="M23" s="2">
        <v>103</v>
      </c>
      <c r="N23" s="2">
        <v>135208</v>
      </c>
      <c r="O23" s="2">
        <v>99</v>
      </c>
      <c r="P23" s="2">
        <v>142354</v>
      </c>
      <c r="Q23" s="2">
        <v>100</v>
      </c>
      <c r="R23" s="2">
        <v>143570</v>
      </c>
      <c r="S23" s="2">
        <v>98</v>
      </c>
      <c r="T23" s="2">
        <v>143571</v>
      </c>
      <c r="U23" s="2">
        <v>98</v>
      </c>
    </row>
    <row r="24" spans="1:21" x14ac:dyDescent="0.35">
      <c r="A24" s="2" t="s">
        <v>21</v>
      </c>
      <c r="B24" s="2">
        <v>18680</v>
      </c>
      <c r="C24" s="2">
        <v>96</v>
      </c>
      <c r="D24" s="2">
        <v>19574</v>
      </c>
      <c r="E24" s="2">
        <v>99</v>
      </c>
      <c r="F24" s="2">
        <v>14263</v>
      </c>
      <c r="G24" s="2">
        <v>112</v>
      </c>
      <c r="H24" s="2">
        <v>15061</v>
      </c>
      <c r="I24" s="2">
        <v>108</v>
      </c>
      <c r="J24" s="2">
        <v>16048</v>
      </c>
      <c r="K24" s="2">
        <v>107</v>
      </c>
      <c r="L24" s="2">
        <v>16097</v>
      </c>
      <c r="M24" s="2">
        <v>106</v>
      </c>
      <c r="N24" s="2">
        <v>15934</v>
      </c>
      <c r="O24" s="2">
        <v>99</v>
      </c>
      <c r="P24" s="2">
        <v>16403</v>
      </c>
      <c r="Q24" s="2">
        <v>99</v>
      </c>
      <c r="R24" s="2">
        <v>16515</v>
      </c>
      <c r="S24" s="2">
        <v>98</v>
      </c>
      <c r="T24" s="2">
        <v>16405</v>
      </c>
      <c r="U24" s="2">
        <v>98</v>
      </c>
    </row>
    <row r="25" spans="1:21" ht="25.4" customHeight="1" thickBot="1" x14ac:dyDescent="0.4">
      <c r="A25" s="17" t="s">
        <v>33</v>
      </c>
      <c r="B25" s="17">
        <v>689068</v>
      </c>
      <c r="C25" s="17">
        <v>102</v>
      </c>
      <c r="D25" s="17">
        <v>715427</v>
      </c>
      <c r="E25" s="17">
        <v>104</v>
      </c>
      <c r="F25" s="17">
        <v>549153</v>
      </c>
      <c r="G25" s="17">
        <v>113</v>
      </c>
      <c r="H25" s="17">
        <v>570048</v>
      </c>
      <c r="I25" s="17">
        <v>110</v>
      </c>
      <c r="J25" s="17">
        <v>603906</v>
      </c>
      <c r="K25" s="17">
        <v>109</v>
      </c>
      <c r="L25" s="17">
        <v>598868</v>
      </c>
      <c r="M25" s="17">
        <v>108</v>
      </c>
      <c r="N25" s="17">
        <v>591201</v>
      </c>
      <c r="O25" s="17">
        <v>102</v>
      </c>
      <c r="P25" s="17">
        <v>615765</v>
      </c>
      <c r="Q25" s="17">
        <v>102</v>
      </c>
      <c r="R25" s="17">
        <v>619268</v>
      </c>
      <c r="S25" s="17">
        <v>101</v>
      </c>
      <c r="T25" s="17">
        <v>616511</v>
      </c>
      <c r="U25" s="17">
        <v>101</v>
      </c>
    </row>
    <row r="26" spans="1:21" ht="25.4" customHeight="1" thickTop="1" x14ac:dyDescent="0.35">
      <c r="A26" s="13" t="s">
        <v>0</v>
      </c>
      <c r="B26" s="14">
        <v>116799</v>
      </c>
      <c r="C26" s="14">
        <v>112</v>
      </c>
      <c r="D26" s="14">
        <v>122163</v>
      </c>
      <c r="E26" s="14">
        <v>114</v>
      </c>
      <c r="F26" s="14">
        <v>97810</v>
      </c>
      <c r="G26" s="14">
        <v>127</v>
      </c>
      <c r="H26" s="14">
        <v>96839</v>
      </c>
      <c r="I26" s="14">
        <v>126</v>
      </c>
      <c r="J26" s="14">
        <v>99351</v>
      </c>
      <c r="K26" s="14">
        <v>124</v>
      </c>
      <c r="L26" s="14">
        <v>98708</v>
      </c>
      <c r="M26" s="14">
        <v>121</v>
      </c>
      <c r="N26" s="14">
        <v>94133</v>
      </c>
      <c r="O26" s="14">
        <v>113</v>
      </c>
      <c r="P26" s="14">
        <v>95361</v>
      </c>
      <c r="Q26" s="14">
        <v>112</v>
      </c>
      <c r="R26" s="14">
        <v>95615</v>
      </c>
      <c r="S26" s="14">
        <v>112</v>
      </c>
      <c r="T26" s="14">
        <v>94257</v>
      </c>
      <c r="U26" s="14">
        <v>112</v>
      </c>
    </row>
    <row r="27" spans="1:21" ht="25.4" customHeight="1" x14ac:dyDescent="0.35">
      <c r="A27" s="13" t="s">
        <v>1</v>
      </c>
      <c r="B27" s="14">
        <v>85583</v>
      </c>
      <c r="C27" s="14">
        <v>102</v>
      </c>
      <c r="D27" s="14">
        <v>89368</v>
      </c>
      <c r="E27" s="14">
        <v>104</v>
      </c>
      <c r="F27" s="14">
        <v>69484</v>
      </c>
      <c r="G27" s="14">
        <v>117</v>
      </c>
      <c r="H27" s="14">
        <v>71161</v>
      </c>
      <c r="I27" s="14">
        <v>115</v>
      </c>
      <c r="J27" s="14">
        <v>73848</v>
      </c>
      <c r="K27" s="14">
        <v>114</v>
      </c>
      <c r="L27" s="14">
        <v>73130</v>
      </c>
      <c r="M27" s="14">
        <v>111</v>
      </c>
      <c r="N27" s="14">
        <v>70327</v>
      </c>
      <c r="O27" s="14">
        <v>104</v>
      </c>
      <c r="P27" s="14">
        <v>72176</v>
      </c>
      <c r="Q27" s="14">
        <v>104</v>
      </c>
      <c r="R27" s="14">
        <v>72326</v>
      </c>
      <c r="S27" s="14">
        <v>103</v>
      </c>
      <c r="T27" s="14">
        <v>71868</v>
      </c>
      <c r="U27" s="14">
        <v>103</v>
      </c>
    </row>
    <row r="28" spans="1:21" ht="25.4" customHeight="1" thickBot="1" x14ac:dyDescent="0.4">
      <c r="A28" s="15" t="s">
        <v>2</v>
      </c>
      <c r="B28" s="16">
        <v>486686</v>
      </c>
      <c r="C28" s="16">
        <v>99</v>
      </c>
      <c r="D28" s="16">
        <v>503896</v>
      </c>
      <c r="E28" s="16">
        <v>101</v>
      </c>
      <c r="F28" s="16">
        <v>381859</v>
      </c>
      <c r="G28" s="16">
        <v>108</v>
      </c>
      <c r="H28" s="16">
        <v>402048</v>
      </c>
      <c r="I28" s="16">
        <v>106</v>
      </c>
      <c r="J28" s="16">
        <v>430707</v>
      </c>
      <c r="K28" s="16">
        <v>105</v>
      </c>
      <c r="L28" s="16">
        <v>427030</v>
      </c>
      <c r="M28" s="16">
        <v>104</v>
      </c>
      <c r="N28" s="16">
        <v>426741</v>
      </c>
      <c r="O28" s="16">
        <v>100</v>
      </c>
      <c r="P28" s="16">
        <v>448228</v>
      </c>
      <c r="Q28" s="16">
        <v>100</v>
      </c>
      <c r="R28" s="16">
        <v>451327</v>
      </c>
      <c r="S28" s="16">
        <v>99</v>
      </c>
      <c r="T28" s="16">
        <v>450386</v>
      </c>
      <c r="U28" s="16">
        <v>99</v>
      </c>
    </row>
    <row r="29" spans="1:21" ht="5.15" customHeight="1" thickTop="1" x14ac:dyDescent="0.35">
      <c r="A29" s="54"/>
      <c r="J29" s="24"/>
    </row>
    <row r="30" spans="1:21" ht="46.4" customHeight="1" x14ac:dyDescent="0.35">
      <c r="A30" s="420" t="s">
        <v>118</v>
      </c>
      <c r="B30" s="420"/>
      <c r="C30" s="420"/>
      <c r="D30" s="420"/>
      <c r="E30" s="420"/>
      <c r="F30" s="420"/>
      <c r="G30" s="420"/>
      <c r="H30" s="420"/>
      <c r="I30" s="420"/>
      <c r="J30" s="420"/>
      <c r="K30" s="420"/>
      <c r="L30" s="420"/>
      <c r="M30" s="420"/>
      <c r="N30" s="420"/>
      <c r="O30" s="420"/>
      <c r="P30" s="420"/>
      <c r="Q30" s="420"/>
      <c r="R30" s="420"/>
      <c r="S30" s="420"/>
      <c r="T30" s="420"/>
      <c r="U30" s="420"/>
    </row>
    <row r="31" spans="1:21" x14ac:dyDescent="0.35">
      <c r="A31" s="54" t="str">
        <f>+INDICE!B30</f>
        <v xml:space="preserve"> Lettura dati 4 ottobre 2023</v>
      </c>
      <c r="B31" s="100"/>
      <c r="C31" s="100"/>
      <c r="D31" s="100"/>
      <c r="E31" s="100"/>
      <c r="F31" s="100"/>
      <c r="G31" s="100"/>
      <c r="H31" s="100"/>
      <c r="I31" s="68"/>
      <c r="J31" s="3"/>
      <c r="K31" s="3"/>
      <c r="L31" s="3"/>
      <c r="M31" s="3"/>
    </row>
    <row r="32" spans="1:21" ht="15" x14ac:dyDescent="0.35">
      <c r="B32" s="7"/>
      <c r="C32" s="65"/>
    </row>
    <row r="36" spans="2:6" x14ac:dyDescent="0.35">
      <c r="F36" s="24"/>
    </row>
    <row r="39" spans="2:6" x14ac:dyDescent="0.35">
      <c r="B39" s="4"/>
    </row>
    <row r="40" spans="2:6" x14ac:dyDescent="0.35">
      <c r="B40" s="4"/>
    </row>
    <row r="41" spans="2:6" x14ac:dyDescent="0.35">
      <c r="B41" s="4"/>
    </row>
    <row r="42" spans="2:6" x14ac:dyDescent="0.35">
      <c r="B42" s="4"/>
      <c r="C42" s="65"/>
    </row>
    <row r="43" spans="2:6" x14ac:dyDescent="0.35">
      <c r="B43" s="4"/>
    </row>
    <row r="44" spans="2:6" x14ac:dyDescent="0.35">
      <c r="B44" s="4"/>
    </row>
    <row r="45" spans="2:6" x14ac:dyDescent="0.35">
      <c r="B45" s="4"/>
    </row>
    <row r="46" spans="2:6" x14ac:dyDescent="0.35">
      <c r="B46" s="4"/>
    </row>
    <row r="47" spans="2:6" x14ac:dyDescent="0.35">
      <c r="B47" s="4"/>
    </row>
    <row r="48" spans="2:6" x14ac:dyDescent="0.35">
      <c r="B48" s="4"/>
    </row>
    <row r="49" spans="2:2" x14ac:dyDescent="0.35">
      <c r="B49" s="4"/>
    </row>
    <row r="50" spans="2:2" x14ac:dyDescent="0.35">
      <c r="B50" s="4"/>
    </row>
    <row r="51" spans="2:2" x14ac:dyDescent="0.35">
      <c r="B51" s="4"/>
    </row>
    <row r="52" spans="2:2" x14ac:dyDescent="0.35">
      <c r="B52" s="4"/>
    </row>
    <row r="53" spans="2:2" x14ac:dyDescent="0.35">
      <c r="B53" s="4"/>
    </row>
    <row r="54" spans="2:2" x14ac:dyDescent="0.35">
      <c r="B54" s="4"/>
    </row>
    <row r="55" spans="2:2" x14ac:dyDescent="0.35">
      <c r="B55" s="4"/>
    </row>
    <row r="56" spans="2:2" x14ac:dyDescent="0.35">
      <c r="B56" s="4"/>
    </row>
    <row r="57" spans="2:2" x14ac:dyDescent="0.35">
      <c r="B57" s="4"/>
    </row>
    <row r="58" spans="2:2" x14ac:dyDescent="0.35">
      <c r="B58" s="4"/>
    </row>
    <row r="59" spans="2:2" x14ac:dyDescent="0.35">
      <c r="B59" s="4"/>
    </row>
  </sheetData>
  <mergeCells count="12">
    <mergeCell ref="A30:U30"/>
    <mergeCell ref="A2:A3"/>
    <mergeCell ref="B2:C2"/>
    <mergeCell ref="D2:E2"/>
    <mergeCell ref="F2:G2"/>
    <mergeCell ref="H2:I2"/>
    <mergeCell ref="J2:K2"/>
    <mergeCell ref="L2:M2"/>
    <mergeCell ref="N2:O2"/>
    <mergeCell ref="P2:Q2"/>
    <mergeCell ref="R2:S2"/>
    <mergeCell ref="T2:U2"/>
  </mergeCells>
  <pageMargins left="0.70866141732283472" right="0.70866141732283472" top="0.74803149606299213" bottom="0.74803149606299213" header="0.31496062992125984" footer="0.31496062992125984"/>
  <pageSetup paperSize="9" scale="50"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9F48BA-6687-4FE7-9D6A-7F337B51E3FA}">
  <sheetPr>
    <pageSetUpPr fitToPage="1"/>
  </sheetPr>
  <dimension ref="A1:U59"/>
  <sheetViews>
    <sheetView showGridLines="0" tabSelected="1" view="pageBreakPreview" topLeftCell="A8" zoomScale="60" zoomScaleNormal="70" workbookViewId="0">
      <selection activeCell="B1" sqref="B1"/>
    </sheetView>
  </sheetViews>
  <sheetFormatPr defaultRowHeight="14.5" x14ac:dyDescent="0.35"/>
  <cols>
    <col min="1" max="1" width="30.26953125" style="1" customWidth="1"/>
    <col min="2" max="2" width="17.453125" style="1" customWidth="1"/>
    <col min="3" max="3" width="17.453125" style="66" customWidth="1"/>
    <col min="4" max="4" width="17.453125" style="1" customWidth="1"/>
    <col min="5" max="5" width="17.453125" style="66" customWidth="1"/>
    <col min="6" max="6" width="17.453125" style="1" customWidth="1"/>
    <col min="7" max="7" width="17.453125" style="66" customWidth="1"/>
    <col min="8" max="8" width="17.453125" style="1" customWidth="1"/>
    <col min="9" max="9" width="17.453125" style="66" customWidth="1"/>
    <col min="10" max="13" width="17.453125" style="1" customWidth="1"/>
    <col min="14" max="15" width="17.453125" customWidth="1"/>
    <col min="16" max="16" width="11.54296875" customWidth="1"/>
    <col min="17" max="17" width="16.54296875" customWidth="1"/>
    <col min="18" max="18" width="4.26953125" customWidth="1"/>
    <col min="19" max="21" width="11.54296875" customWidth="1"/>
  </cols>
  <sheetData>
    <row r="1" spans="1:17" ht="59.9" customHeight="1" thickBot="1" x14ac:dyDescent="0.4">
      <c r="A1" s="424" t="s">
        <v>144</v>
      </c>
      <c r="B1" s="424"/>
      <c r="C1" s="424"/>
      <c r="D1" s="424"/>
      <c r="E1" s="424"/>
      <c r="F1" s="424"/>
      <c r="G1" s="424"/>
      <c r="H1" s="118"/>
      <c r="I1" s="118"/>
      <c r="J1" s="118"/>
      <c r="K1" s="118"/>
      <c r="L1" s="165"/>
      <c r="M1" s="165"/>
      <c r="N1" s="42"/>
      <c r="O1" s="42"/>
    </row>
    <row r="2" spans="1:17" ht="43.4" customHeight="1" thickTop="1" x14ac:dyDescent="0.35">
      <c r="A2" s="421" t="s">
        <v>79</v>
      </c>
      <c r="B2" s="425" t="s">
        <v>131</v>
      </c>
      <c r="C2" s="426"/>
      <c r="D2" s="425" t="s">
        <v>195</v>
      </c>
      <c r="E2" s="426"/>
      <c r="F2" s="425" t="s">
        <v>204</v>
      </c>
      <c r="G2" s="426"/>
      <c r="H2" s="425" t="s">
        <v>210</v>
      </c>
      <c r="I2" s="426"/>
      <c r="J2" s="425" t="s">
        <v>214</v>
      </c>
      <c r="K2" s="426"/>
      <c r="L2" s="425" t="s">
        <v>217</v>
      </c>
      <c r="M2" s="426"/>
      <c r="N2" s="425" t="s">
        <v>221</v>
      </c>
      <c r="O2" s="426"/>
      <c r="P2" s="425" t="s">
        <v>226</v>
      </c>
      <c r="Q2" s="426"/>
    </row>
    <row r="3" spans="1:17" ht="93.65" customHeight="1" thickBot="1" x14ac:dyDescent="0.4">
      <c r="A3" s="395"/>
      <c r="B3" s="231" t="s">
        <v>93</v>
      </c>
      <c r="C3" s="232" t="s">
        <v>109</v>
      </c>
      <c r="D3" s="231" t="s">
        <v>93</v>
      </c>
      <c r="E3" s="232" t="s">
        <v>109</v>
      </c>
      <c r="F3" s="231" t="s">
        <v>93</v>
      </c>
      <c r="G3" s="232" t="s">
        <v>109</v>
      </c>
      <c r="H3" s="231" t="s">
        <v>93</v>
      </c>
      <c r="I3" s="232" t="s">
        <v>109</v>
      </c>
      <c r="J3" s="231" t="s">
        <v>93</v>
      </c>
      <c r="K3" s="232" t="s">
        <v>109</v>
      </c>
      <c r="L3" s="231" t="s">
        <v>93</v>
      </c>
      <c r="M3" s="232" t="s">
        <v>109</v>
      </c>
      <c r="N3" s="231" t="s">
        <v>93</v>
      </c>
      <c r="O3" s="232" t="s">
        <v>109</v>
      </c>
      <c r="P3" s="231" t="s">
        <v>93</v>
      </c>
      <c r="Q3" s="232" t="s">
        <v>109</v>
      </c>
    </row>
    <row r="4" spans="1:17" s="78" customFormat="1" ht="25" customHeight="1" thickTop="1" x14ac:dyDescent="0.35">
      <c r="A4" s="230" t="s">
        <v>4</v>
      </c>
      <c r="B4" s="230">
        <v>23307</v>
      </c>
      <c r="C4" s="230">
        <v>110</v>
      </c>
      <c r="D4" s="230">
        <v>19804</v>
      </c>
      <c r="E4" s="230">
        <v>118</v>
      </c>
      <c r="F4" s="230">
        <v>20192</v>
      </c>
      <c r="G4" s="230">
        <v>122</v>
      </c>
      <c r="H4" s="230">
        <v>19168</v>
      </c>
      <c r="I4" s="230">
        <v>121</v>
      </c>
      <c r="J4" s="230">
        <v>18942</v>
      </c>
      <c r="K4" s="230">
        <v>121</v>
      </c>
      <c r="L4" s="230">
        <v>19007</v>
      </c>
      <c r="M4" s="230">
        <v>120</v>
      </c>
      <c r="N4" s="230">
        <v>18800</v>
      </c>
      <c r="O4" s="230">
        <v>121</v>
      </c>
      <c r="P4" s="230">
        <v>16942</v>
      </c>
      <c r="Q4" s="230">
        <v>120</v>
      </c>
    </row>
    <row r="5" spans="1:17" x14ac:dyDescent="0.35">
      <c r="A5" s="2" t="s">
        <v>5</v>
      </c>
      <c r="B5" s="2">
        <v>301</v>
      </c>
      <c r="C5" s="2">
        <v>113</v>
      </c>
      <c r="D5" s="2">
        <v>248</v>
      </c>
      <c r="E5" s="2">
        <v>123</v>
      </c>
      <c r="F5" s="2">
        <v>241</v>
      </c>
      <c r="G5" s="2">
        <v>133</v>
      </c>
      <c r="H5" s="2">
        <v>222</v>
      </c>
      <c r="I5" s="2">
        <v>126</v>
      </c>
      <c r="J5" s="2">
        <v>219</v>
      </c>
      <c r="K5" s="2">
        <v>120</v>
      </c>
      <c r="L5" s="2">
        <v>207</v>
      </c>
      <c r="M5" s="2">
        <v>123</v>
      </c>
      <c r="N5" s="2">
        <v>202</v>
      </c>
      <c r="O5" s="2">
        <v>121</v>
      </c>
      <c r="P5" s="2">
        <v>173</v>
      </c>
      <c r="Q5" s="2">
        <v>126</v>
      </c>
    </row>
    <row r="6" spans="1:17" x14ac:dyDescent="0.35">
      <c r="A6" s="2" t="s">
        <v>6</v>
      </c>
      <c r="B6" s="2">
        <v>34163</v>
      </c>
      <c r="C6" s="2">
        <v>117</v>
      </c>
      <c r="D6" s="2">
        <v>28437</v>
      </c>
      <c r="E6" s="2">
        <v>123</v>
      </c>
      <c r="F6" s="2">
        <v>28410</v>
      </c>
      <c r="G6" s="2">
        <v>128</v>
      </c>
      <c r="H6" s="2">
        <v>26133</v>
      </c>
      <c r="I6" s="2">
        <v>126</v>
      </c>
      <c r="J6" s="2">
        <v>25579</v>
      </c>
      <c r="K6" s="2">
        <v>126</v>
      </c>
      <c r="L6" s="2">
        <v>25426</v>
      </c>
      <c r="M6" s="2">
        <v>127</v>
      </c>
      <c r="N6" s="2">
        <v>25121</v>
      </c>
      <c r="O6" s="2">
        <v>127</v>
      </c>
      <c r="P6" s="2">
        <v>22264</v>
      </c>
      <c r="Q6" s="2">
        <v>127</v>
      </c>
    </row>
    <row r="7" spans="1:17" x14ac:dyDescent="0.35">
      <c r="A7" s="2" t="s">
        <v>71</v>
      </c>
      <c r="B7" s="2">
        <v>1942</v>
      </c>
      <c r="C7" s="2">
        <v>145</v>
      </c>
      <c r="D7" s="2">
        <v>1419</v>
      </c>
      <c r="E7" s="2">
        <v>152</v>
      </c>
      <c r="F7" s="2">
        <v>1443</v>
      </c>
      <c r="G7" s="2">
        <v>154</v>
      </c>
      <c r="H7" s="2">
        <v>1400</v>
      </c>
      <c r="I7" s="2">
        <v>151</v>
      </c>
      <c r="J7" s="2">
        <v>1363</v>
      </c>
      <c r="K7" s="2">
        <v>153</v>
      </c>
      <c r="L7" s="2">
        <v>1388</v>
      </c>
      <c r="M7" s="2">
        <v>155</v>
      </c>
      <c r="N7" s="2">
        <v>1412</v>
      </c>
      <c r="O7" s="2">
        <v>157</v>
      </c>
      <c r="P7" s="2">
        <v>1276</v>
      </c>
      <c r="Q7" s="2">
        <v>157</v>
      </c>
    </row>
    <row r="8" spans="1:17" x14ac:dyDescent="0.35">
      <c r="A8" s="2" t="s">
        <v>72</v>
      </c>
      <c r="B8" s="2">
        <v>191</v>
      </c>
      <c r="C8" s="2">
        <v>140</v>
      </c>
      <c r="D8" s="2">
        <v>142</v>
      </c>
      <c r="E8" s="2">
        <v>137</v>
      </c>
      <c r="F8" s="2">
        <v>153</v>
      </c>
      <c r="G8" s="2">
        <v>138</v>
      </c>
      <c r="H8" s="2">
        <v>133</v>
      </c>
      <c r="I8" s="2">
        <v>136</v>
      </c>
      <c r="J8" s="2">
        <v>137</v>
      </c>
      <c r="K8" s="2">
        <v>149</v>
      </c>
      <c r="L8" s="2">
        <v>133</v>
      </c>
      <c r="M8" s="2">
        <v>149</v>
      </c>
      <c r="N8" s="2">
        <v>121</v>
      </c>
      <c r="O8" s="2">
        <v>151</v>
      </c>
      <c r="P8" s="2">
        <v>106</v>
      </c>
      <c r="Q8" s="2">
        <v>144</v>
      </c>
    </row>
    <row r="9" spans="1:17" x14ac:dyDescent="0.35">
      <c r="A9" s="2" t="s">
        <v>7</v>
      </c>
      <c r="B9" s="2">
        <v>9661</v>
      </c>
      <c r="C9" s="2">
        <v>118</v>
      </c>
      <c r="D9" s="2">
        <v>7787</v>
      </c>
      <c r="E9" s="2">
        <v>125</v>
      </c>
      <c r="F9" s="2">
        <v>7839</v>
      </c>
      <c r="G9" s="2">
        <v>127</v>
      </c>
      <c r="H9" s="2">
        <v>7218</v>
      </c>
      <c r="I9" s="2">
        <v>126</v>
      </c>
      <c r="J9" s="2">
        <v>7081</v>
      </c>
      <c r="K9" s="2">
        <v>127</v>
      </c>
      <c r="L9" s="2">
        <v>7003</v>
      </c>
      <c r="M9" s="2">
        <v>127</v>
      </c>
      <c r="N9" s="2">
        <v>6889</v>
      </c>
      <c r="O9" s="2">
        <v>127</v>
      </c>
      <c r="P9" s="2">
        <v>6166</v>
      </c>
      <c r="Q9" s="2">
        <v>127</v>
      </c>
    </row>
    <row r="10" spans="1:17" x14ac:dyDescent="0.35">
      <c r="A10" s="2" t="s">
        <v>63</v>
      </c>
      <c r="B10" s="2">
        <v>2576</v>
      </c>
      <c r="C10" s="2">
        <v>113</v>
      </c>
      <c r="D10" s="2">
        <v>2066</v>
      </c>
      <c r="E10" s="2">
        <v>123</v>
      </c>
      <c r="F10" s="2">
        <v>2096</v>
      </c>
      <c r="G10" s="2">
        <v>125</v>
      </c>
      <c r="H10" s="2">
        <v>1925</v>
      </c>
      <c r="I10" s="2">
        <v>124</v>
      </c>
      <c r="J10" s="2">
        <v>1851</v>
      </c>
      <c r="K10" s="2">
        <v>122</v>
      </c>
      <c r="L10" s="2">
        <v>1821</v>
      </c>
      <c r="M10" s="2">
        <v>122</v>
      </c>
      <c r="N10" s="2">
        <v>1798</v>
      </c>
      <c r="O10" s="2">
        <v>123</v>
      </c>
      <c r="P10" s="2">
        <v>1571</v>
      </c>
      <c r="Q10" s="2">
        <v>123</v>
      </c>
    </row>
    <row r="11" spans="1:17" x14ac:dyDescent="0.35">
      <c r="A11" s="2" t="s">
        <v>8</v>
      </c>
      <c r="B11" s="2">
        <v>7213</v>
      </c>
      <c r="C11" s="2">
        <v>109</v>
      </c>
      <c r="D11" s="2">
        <v>6037</v>
      </c>
      <c r="E11" s="2">
        <v>114</v>
      </c>
      <c r="F11" s="2">
        <v>6091</v>
      </c>
      <c r="G11" s="2">
        <v>119</v>
      </c>
      <c r="H11" s="2">
        <v>5620</v>
      </c>
      <c r="I11" s="2">
        <v>116</v>
      </c>
      <c r="J11" s="2">
        <v>5517</v>
      </c>
      <c r="K11" s="2">
        <v>116</v>
      </c>
      <c r="L11" s="2">
        <v>5484</v>
      </c>
      <c r="M11" s="2">
        <v>117</v>
      </c>
      <c r="N11" s="2">
        <v>5415</v>
      </c>
      <c r="O11" s="2">
        <v>116</v>
      </c>
      <c r="P11" s="2">
        <v>4813</v>
      </c>
      <c r="Q11" s="2">
        <v>117</v>
      </c>
    </row>
    <row r="12" spans="1:17" x14ac:dyDescent="0.35">
      <c r="A12" s="2" t="s">
        <v>9</v>
      </c>
      <c r="B12" s="2">
        <v>12884</v>
      </c>
      <c r="C12" s="2">
        <v>120</v>
      </c>
      <c r="D12" s="2">
        <v>10529</v>
      </c>
      <c r="E12" s="2">
        <v>128</v>
      </c>
      <c r="F12" s="2">
        <v>10524</v>
      </c>
      <c r="G12" s="2">
        <v>131</v>
      </c>
      <c r="H12" s="2">
        <v>9678</v>
      </c>
      <c r="I12" s="2">
        <v>130</v>
      </c>
      <c r="J12" s="2">
        <v>9508</v>
      </c>
      <c r="K12" s="2">
        <v>130</v>
      </c>
      <c r="L12" s="2">
        <v>9422</v>
      </c>
      <c r="M12" s="2">
        <v>130</v>
      </c>
      <c r="N12" s="2">
        <v>9334</v>
      </c>
      <c r="O12" s="2">
        <v>129</v>
      </c>
      <c r="P12" s="2">
        <v>8180</v>
      </c>
      <c r="Q12" s="2">
        <v>130</v>
      </c>
    </row>
    <row r="13" spans="1:17" x14ac:dyDescent="0.35">
      <c r="A13" s="2" t="s">
        <v>10</v>
      </c>
      <c r="B13" s="2">
        <v>12199</v>
      </c>
      <c r="C13" s="2">
        <v>111</v>
      </c>
      <c r="D13" s="2">
        <v>10103</v>
      </c>
      <c r="E13" s="2">
        <v>118</v>
      </c>
      <c r="F13" s="2">
        <v>10031</v>
      </c>
      <c r="G13" s="2">
        <v>121</v>
      </c>
      <c r="H13" s="2">
        <v>9313</v>
      </c>
      <c r="I13" s="2">
        <v>120</v>
      </c>
      <c r="J13" s="2">
        <v>9198</v>
      </c>
      <c r="K13" s="2">
        <v>120</v>
      </c>
      <c r="L13" s="2">
        <v>9039</v>
      </c>
      <c r="M13" s="2">
        <v>120</v>
      </c>
      <c r="N13" s="2">
        <v>8864</v>
      </c>
      <c r="O13" s="2">
        <v>121</v>
      </c>
      <c r="P13" s="2">
        <v>7830</v>
      </c>
      <c r="Q13" s="2">
        <v>120</v>
      </c>
    </row>
    <row r="14" spans="1:17" x14ac:dyDescent="0.35">
      <c r="A14" s="2" t="s">
        <v>11</v>
      </c>
      <c r="B14" s="2">
        <v>4280</v>
      </c>
      <c r="C14" s="2">
        <v>111</v>
      </c>
      <c r="D14" s="2">
        <v>3532</v>
      </c>
      <c r="E14" s="2">
        <v>120</v>
      </c>
      <c r="F14" s="2">
        <v>3545</v>
      </c>
      <c r="G14" s="2">
        <v>123</v>
      </c>
      <c r="H14" s="2">
        <v>3273</v>
      </c>
      <c r="I14" s="2">
        <v>122</v>
      </c>
      <c r="J14" s="2">
        <v>3214</v>
      </c>
      <c r="K14" s="2">
        <v>122</v>
      </c>
      <c r="L14" s="2">
        <v>3198</v>
      </c>
      <c r="M14" s="2">
        <v>122</v>
      </c>
      <c r="N14" s="2">
        <v>3147</v>
      </c>
      <c r="O14" s="2">
        <v>122</v>
      </c>
      <c r="P14" s="2">
        <v>2783</v>
      </c>
      <c r="Q14" s="2">
        <v>122</v>
      </c>
    </row>
    <row r="15" spans="1:17" x14ac:dyDescent="0.35">
      <c r="A15" s="2" t="s">
        <v>12</v>
      </c>
      <c r="B15" s="2">
        <v>5323</v>
      </c>
      <c r="C15" s="2">
        <v>120</v>
      </c>
      <c r="D15" s="2">
        <v>4428</v>
      </c>
      <c r="E15" s="2">
        <v>130</v>
      </c>
      <c r="F15" s="2">
        <v>4466</v>
      </c>
      <c r="G15" s="2">
        <v>132</v>
      </c>
      <c r="H15" s="2">
        <v>4122</v>
      </c>
      <c r="I15" s="2">
        <v>130</v>
      </c>
      <c r="J15" s="2">
        <v>4003</v>
      </c>
      <c r="K15" s="2">
        <v>129</v>
      </c>
      <c r="L15" s="2">
        <v>3979</v>
      </c>
      <c r="M15" s="2">
        <v>130</v>
      </c>
      <c r="N15" s="2">
        <v>3868</v>
      </c>
      <c r="O15" s="2">
        <v>129</v>
      </c>
      <c r="P15" s="2">
        <v>3485</v>
      </c>
      <c r="Q15" s="2">
        <v>131</v>
      </c>
    </row>
    <row r="16" spans="1:17" x14ac:dyDescent="0.35">
      <c r="A16" s="2" t="s">
        <v>13</v>
      </c>
      <c r="B16" s="2">
        <v>48913</v>
      </c>
      <c r="C16" s="2">
        <v>105</v>
      </c>
      <c r="D16" s="2">
        <v>42229</v>
      </c>
      <c r="E16" s="2">
        <v>113</v>
      </c>
      <c r="F16" s="2">
        <v>42518</v>
      </c>
      <c r="G16" s="2">
        <v>116</v>
      </c>
      <c r="H16" s="2">
        <v>39449</v>
      </c>
      <c r="I16" s="2">
        <v>115</v>
      </c>
      <c r="J16" s="2">
        <v>38603</v>
      </c>
      <c r="K16" s="2">
        <v>114</v>
      </c>
      <c r="L16" s="2">
        <v>38475</v>
      </c>
      <c r="M16" s="2">
        <v>115</v>
      </c>
      <c r="N16" s="2">
        <v>38087</v>
      </c>
      <c r="O16" s="2">
        <v>115</v>
      </c>
      <c r="P16" s="2">
        <v>33376</v>
      </c>
      <c r="Q16" s="2">
        <v>115</v>
      </c>
    </row>
    <row r="17" spans="1:21" x14ac:dyDescent="0.35">
      <c r="A17" s="2" t="s">
        <v>14</v>
      </c>
      <c r="B17" s="2">
        <v>9260</v>
      </c>
      <c r="C17" s="2">
        <v>107</v>
      </c>
      <c r="D17" s="2">
        <v>8099</v>
      </c>
      <c r="E17" s="2">
        <v>117</v>
      </c>
      <c r="F17" s="2">
        <v>8210</v>
      </c>
      <c r="G17" s="2">
        <v>119</v>
      </c>
      <c r="H17" s="2">
        <v>7767</v>
      </c>
      <c r="I17" s="2">
        <v>118</v>
      </c>
      <c r="J17" s="2">
        <v>7589</v>
      </c>
      <c r="K17" s="2">
        <v>117</v>
      </c>
      <c r="L17" s="2">
        <v>7529</v>
      </c>
      <c r="M17" s="2">
        <v>118</v>
      </c>
      <c r="N17" s="2">
        <v>7495</v>
      </c>
      <c r="O17" s="2">
        <v>117</v>
      </c>
      <c r="P17" s="2">
        <v>6546</v>
      </c>
      <c r="Q17" s="2">
        <v>117</v>
      </c>
    </row>
    <row r="18" spans="1:21" x14ac:dyDescent="0.35">
      <c r="A18" s="2" t="s">
        <v>15</v>
      </c>
      <c r="B18" s="2">
        <v>2518</v>
      </c>
      <c r="C18" s="2">
        <v>100</v>
      </c>
      <c r="D18" s="2">
        <v>2275</v>
      </c>
      <c r="E18" s="2">
        <v>108</v>
      </c>
      <c r="F18" s="2">
        <v>2270</v>
      </c>
      <c r="G18" s="2">
        <v>111</v>
      </c>
      <c r="H18" s="2">
        <v>2117</v>
      </c>
      <c r="I18" s="2">
        <v>108</v>
      </c>
      <c r="J18" s="2">
        <v>2126</v>
      </c>
      <c r="K18" s="2">
        <v>111</v>
      </c>
      <c r="L18" s="2">
        <v>2121</v>
      </c>
      <c r="M18" s="2">
        <v>110</v>
      </c>
      <c r="N18" s="2">
        <v>2064</v>
      </c>
      <c r="O18" s="2">
        <v>112</v>
      </c>
      <c r="P18" s="2">
        <v>1897</v>
      </c>
      <c r="Q18" s="2">
        <v>112</v>
      </c>
    </row>
    <row r="19" spans="1:21" x14ac:dyDescent="0.35">
      <c r="A19" s="2" t="s">
        <v>16</v>
      </c>
      <c r="B19" s="2">
        <v>167928</v>
      </c>
      <c r="C19" s="2">
        <v>102</v>
      </c>
      <c r="D19" s="2">
        <v>153935</v>
      </c>
      <c r="E19" s="2">
        <v>111</v>
      </c>
      <c r="F19" s="2">
        <v>154077</v>
      </c>
      <c r="G19" s="2">
        <v>112</v>
      </c>
      <c r="H19" s="2">
        <v>145675</v>
      </c>
      <c r="I19" s="2">
        <v>111</v>
      </c>
      <c r="J19" s="2">
        <v>144544</v>
      </c>
      <c r="K19" s="2">
        <v>111</v>
      </c>
      <c r="L19" s="2">
        <v>144189</v>
      </c>
      <c r="M19" s="2">
        <v>111</v>
      </c>
      <c r="N19" s="2">
        <v>143242</v>
      </c>
      <c r="O19" s="2">
        <v>111</v>
      </c>
      <c r="P19" s="2">
        <v>126766</v>
      </c>
      <c r="Q19" s="2">
        <v>112</v>
      </c>
    </row>
    <row r="20" spans="1:21" x14ac:dyDescent="0.35">
      <c r="A20" s="2" t="s">
        <v>17</v>
      </c>
      <c r="B20" s="2">
        <v>60953</v>
      </c>
      <c r="C20" s="2">
        <v>103</v>
      </c>
      <c r="D20" s="2">
        <v>54289</v>
      </c>
      <c r="E20" s="2">
        <v>112</v>
      </c>
      <c r="F20" s="2">
        <v>54707</v>
      </c>
      <c r="G20" s="2">
        <v>113</v>
      </c>
      <c r="H20" s="2">
        <v>50779</v>
      </c>
      <c r="I20" s="2">
        <v>112</v>
      </c>
      <c r="J20" s="2">
        <v>50330</v>
      </c>
      <c r="K20" s="2">
        <v>112</v>
      </c>
      <c r="L20" s="2">
        <v>50129</v>
      </c>
      <c r="M20" s="2">
        <v>112</v>
      </c>
      <c r="N20" s="2">
        <v>49874</v>
      </c>
      <c r="O20" s="2">
        <v>112</v>
      </c>
      <c r="P20" s="2">
        <v>43563</v>
      </c>
      <c r="Q20" s="2">
        <v>112</v>
      </c>
    </row>
    <row r="21" spans="1:21" x14ac:dyDescent="0.35">
      <c r="A21" s="2" t="s">
        <v>18</v>
      </c>
      <c r="B21" s="2">
        <v>4353</v>
      </c>
      <c r="C21" s="2">
        <v>100</v>
      </c>
      <c r="D21" s="2">
        <v>3915</v>
      </c>
      <c r="E21" s="2">
        <v>111</v>
      </c>
      <c r="F21" s="2">
        <v>3980</v>
      </c>
      <c r="G21" s="2">
        <v>113</v>
      </c>
      <c r="H21" s="2">
        <v>3782</v>
      </c>
      <c r="I21" s="2">
        <v>111</v>
      </c>
      <c r="J21" s="2">
        <v>3670</v>
      </c>
      <c r="K21" s="2">
        <v>111</v>
      </c>
      <c r="L21" s="2">
        <v>3627</v>
      </c>
      <c r="M21" s="2">
        <v>111</v>
      </c>
      <c r="N21" s="2">
        <v>3613</v>
      </c>
      <c r="O21" s="2">
        <v>112</v>
      </c>
      <c r="P21" s="2">
        <v>3191</v>
      </c>
      <c r="Q21" s="2">
        <v>111</v>
      </c>
    </row>
    <row r="22" spans="1:21" x14ac:dyDescent="0.35">
      <c r="A22" s="2" t="s">
        <v>19</v>
      </c>
      <c r="B22" s="2">
        <v>44312</v>
      </c>
      <c r="C22" s="2">
        <v>108</v>
      </c>
      <c r="D22" s="2">
        <v>40456</v>
      </c>
      <c r="E22" s="2">
        <v>118</v>
      </c>
      <c r="F22" s="2">
        <v>40659</v>
      </c>
      <c r="G22" s="2">
        <v>119</v>
      </c>
      <c r="H22" s="2">
        <v>38732</v>
      </c>
      <c r="I22" s="2">
        <v>119</v>
      </c>
      <c r="J22" s="2">
        <v>38479</v>
      </c>
      <c r="K22" s="2">
        <v>119</v>
      </c>
      <c r="L22" s="2">
        <v>38325</v>
      </c>
      <c r="M22" s="2">
        <v>119</v>
      </c>
      <c r="N22" s="2">
        <v>38150</v>
      </c>
      <c r="O22" s="2">
        <v>119</v>
      </c>
      <c r="P22" s="2">
        <v>34067</v>
      </c>
      <c r="Q22" s="2">
        <v>120</v>
      </c>
    </row>
    <row r="23" spans="1:21" x14ac:dyDescent="0.35">
      <c r="A23" s="2" t="s">
        <v>20</v>
      </c>
      <c r="B23" s="2">
        <v>143438</v>
      </c>
      <c r="C23" s="2">
        <v>103</v>
      </c>
      <c r="D23" s="2">
        <v>133724</v>
      </c>
      <c r="E23" s="2">
        <v>113</v>
      </c>
      <c r="F23" s="2">
        <v>133761</v>
      </c>
      <c r="G23" s="2">
        <v>114</v>
      </c>
      <c r="H23" s="2">
        <v>128019</v>
      </c>
      <c r="I23" s="2">
        <v>113</v>
      </c>
      <c r="J23" s="2">
        <v>125976</v>
      </c>
      <c r="K23" s="2">
        <v>113</v>
      </c>
      <c r="L23" s="2">
        <v>125470</v>
      </c>
      <c r="M23" s="2">
        <v>114</v>
      </c>
      <c r="N23" s="2">
        <v>125306</v>
      </c>
      <c r="O23" s="2">
        <v>114</v>
      </c>
      <c r="P23" s="2">
        <v>111527</v>
      </c>
      <c r="Q23" s="2">
        <v>114</v>
      </c>
    </row>
    <row r="24" spans="1:21" x14ac:dyDescent="0.35">
      <c r="A24" s="2" t="s">
        <v>21</v>
      </c>
      <c r="B24" s="2">
        <v>16249</v>
      </c>
      <c r="C24" s="2">
        <v>101</v>
      </c>
      <c r="D24" s="2">
        <v>14411</v>
      </c>
      <c r="E24" s="2">
        <v>110</v>
      </c>
      <c r="F24" s="2">
        <v>14513</v>
      </c>
      <c r="G24" s="2">
        <v>113</v>
      </c>
      <c r="H24" s="2">
        <v>13642</v>
      </c>
      <c r="I24" s="2">
        <v>112</v>
      </c>
      <c r="J24" s="2">
        <v>13246</v>
      </c>
      <c r="K24" s="2">
        <v>112</v>
      </c>
      <c r="L24" s="2">
        <v>13051</v>
      </c>
      <c r="M24" s="2">
        <v>112</v>
      </c>
      <c r="N24" s="2">
        <v>12976</v>
      </c>
      <c r="O24" s="2">
        <v>112</v>
      </c>
      <c r="P24" s="2">
        <v>11436</v>
      </c>
      <c r="Q24" s="2">
        <v>112</v>
      </c>
    </row>
    <row r="25" spans="1:21" ht="25.4" customHeight="1" thickBot="1" x14ac:dyDescent="0.4">
      <c r="A25" s="17" t="s">
        <v>33</v>
      </c>
      <c r="B25" s="17">
        <v>611964</v>
      </c>
      <c r="C25" s="17">
        <v>105</v>
      </c>
      <c r="D25" s="17">
        <v>547865</v>
      </c>
      <c r="E25" s="17">
        <v>114</v>
      </c>
      <c r="F25" s="17">
        <v>549726</v>
      </c>
      <c r="G25" s="17">
        <v>116</v>
      </c>
      <c r="H25" s="17">
        <v>518167</v>
      </c>
      <c r="I25" s="17">
        <v>115</v>
      </c>
      <c r="J25" s="17">
        <v>511175</v>
      </c>
      <c r="K25" s="17">
        <v>115</v>
      </c>
      <c r="L25" s="17">
        <v>509023</v>
      </c>
      <c r="M25" s="17">
        <v>115</v>
      </c>
      <c r="N25" s="17">
        <v>505778</v>
      </c>
      <c r="O25" s="17">
        <v>115</v>
      </c>
      <c r="P25" s="17">
        <v>447958</v>
      </c>
      <c r="Q25" s="17">
        <v>116</v>
      </c>
    </row>
    <row r="26" spans="1:21" ht="25.4" customHeight="1" thickTop="1" x14ac:dyDescent="0.35">
      <c r="A26" s="13" t="s">
        <v>0</v>
      </c>
      <c r="B26" s="233">
        <v>92238</v>
      </c>
      <c r="C26" s="233">
        <v>116</v>
      </c>
      <c r="D26" s="233">
        <v>76469</v>
      </c>
      <c r="E26" s="233">
        <v>123</v>
      </c>
      <c r="F26" s="233">
        <v>76989</v>
      </c>
      <c r="G26" s="233">
        <v>126</v>
      </c>
      <c r="H26" s="233">
        <v>71497</v>
      </c>
      <c r="I26" s="233">
        <v>125</v>
      </c>
      <c r="J26" s="233">
        <v>70197</v>
      </c>
      <c r="K26" s="233">
        <v>125</v>
      </c>
      <c r="L26" s="233">
        <v>69891</v>
      </c>
      <c r="M26" s="233">
        <v>125</v>
      </c>
      <c r="N26" s="233">
        <v>69092</v>
      </c>
      <c r="O26" s="233">
        <v>125</v>
      </c>
      <c r="P26" s="233">
        <v>61491</v>
      </c>
      <c r="Q26" s="233">
        <v>125</v>
      </c>
    </row>
    <row r="27" spans="1:21" ht="25.4" customHeight="1" x14ac:dyDescent="0.35">
      <c r="A27" s="13" t="s">
        <v>1</v>
      </c>
      <c r="B27" s="233">
        <v>70715</v>
      </c>
      <c r="C27" s="233">
        <v>108</v>
      </c>
      <c r="D27" s="233">
        <v>60292</v>
      </c>
      <c r="E27" s="233">
        <v>115</v>
      </c>
      <c r="F27" s="233">
        <v>60560</v>
      </c>
      <c r="G27" s="233">
        <v>118</v>
      </c>
      <c r="H27" s="233">
        <v>56157</v>
      </c>
      <c r="I27" s="233">
        <v>117</v>
      </c>
      <c r="J27" s="233">
        <v>55018</v>
      </c>
      <c r="K27" s="233">
        <v>117</v>
      </c>
      <c r="L27" s="233">
        <v>54691</v>
      </c>
      <c r="M27" s="233">
        <v>117</v>
      </c>
      <c r="N27" s="233">
        <v>53966</v>
      </c>
      <c r="O27" s="233">
        <v>117</v>
      </c>
      <c r="P27" s="233">
        <v>47474</v>
      </c>
      <c r="Q27" s="233">
        <v>117</v>
      </c>
    </row>
    <row r="28" spans="1:21" ht="25.4" customHeight="1" thickBot="1" x14ac:dyDescent="0.4">
      <c r="A28" s="15" t="s">
        <v>2</v>
      </c>
      <c r="B28" s="234">
        <v>449011</v>
      </c>
      <c r="C28" s="234">
        <v>103</v>
      </c>
      <c r="D28" s="234">
        <v>411104</v>
      </c>
      <c r="E28" s="234">
        <v>113</v>
      </c>
      <c r="F28" s="234">
        <v>412177</v>
      </c>
      <c r="G28" s="234">
        <v>114</v>
      </c>
      <c r="H28" s="234">
        <v>390513</v>
      </c>
      <c r="I28" s="234">
        <v>113</v>
      </c>
      <c r="J28" s="234">
        <v>385960</v>
      </c>
      <c r="K28" s="234">
        <v>113</v>
      </c>
      <c r="L28" s="234">
        <v>384441</v>
      </c>
      <c r="M28" s="234">
        <v>113</v>
      </c>
      <c r="N28" s="234">
        <v>382720</v>
      </c>
      <c r="O28" s="234">
        <v>113</v>
      </c>
      <c r="P28" s="234">
        <v>338993</v>
      </c>
      <c r="Q28" s="234">
        <v>114</v>
      </c>
    </row>
    <row r="29" spans="1:21" ht="5.15" customHeight="1" thickTop="1" x14ac:dyDescent="0.35">
      <c r="A29" s="54"/>
      <c r="J29" s="24"/>
    </row>
    <row r="30" spans="1:21" ht="79" customHeight="1" x14ac:dyDescent="0.35">
      <c r="A30" s="420" t="s">
        <v>118</v>
      </c>
      <c r="B30" s="420"/>
      <c r="C30" s="420"/>
      <c r="D30" s="420"/>
      <c r="E30" s="420"/>
      <c r="F30" s="420"/>
      <c r="G30" s="420"/>
      <c r="H30" s="420"/>
      <c r="I30" s="420"/>
      <c r="J30" s="420"/>
      <c r="K30" s="420"/>
      <c r="L30" s="420"/>
      <c r="M30" s="420"/>
      <c r="N30" s="420"/>
      <c r="O30" s="420"/>
      <c r="P30" s="420"/>
      <c r="Q30" s="420"/>
      <c r="R30" s="166"/>
      <c r="S30" s="166"/>
      <c r="T30" s="166"/>
      <c r="U30" s="166"/>
    </row>
    <row r="31" spans="1:21" x14ac:dyDescent="0.35">
      <c r="A31" s="54" t="str">
        <f>+INDICE!B30</f>
        <v xml:space="preserve"> Lettura dati 4 ottobre 2023</v>
      </c>
      <c r="B31" s="100"/>
      <c r="C31" s="100"/>
      <c r="D31" s="100"/>
      <c r="E31" s="100"/>
      <c r="F31" s="100"/>
      <c r="G31" s="100"/>
      <c r="H31" s="100"/>
      <c r="I31" s="68"/>
      <c r="J31" s="3"/>
      <c r="K31" s="3"/>
      <c r="L31" s="3"/>
      <c r="M31" s="3"/>
    </row>
    <row r="32" spans="1:21" ht="15" x14ac:dyDescent="0.35">
      <c r="B32" s="7"/>
      <c r="C32" s="65"/>
    </row>
    <row r="36" spans="2:6" x14ac:dyDescent="0.35">
      <c r="F36" s="24"/>
    </row>
    <row r="39" spans="2:6" x14ac:dyDescent="0.35">
      <c r="B39" s="4"/>
    </row>
    <row r="40" spans="2:6" x14ac:dyDescent="0.35">
      <c r="B40" s="4"/>
    </row>
    <row r="41" spans="2:6" x14ac:dyDescent="0.35">
      <c r="B41" s="4"/>
    </row>
    <row r="42" spans="2:6" x14ac:dyDescent="0.35">
      <c r="B42" s="4"/>
      <c r="C42" s="65"/>
    </row>
    <row r="43" spans="2:6" x14ac:dyDescent="0.35">
      <c r="B43" s="4"/>
    </row>
    <row r="44" spans="2:6" x14ac:dyDescent="0.35">
      <c r="B44" s="4"/>
    </row>
    <row r="45" spans="2:6" x14ac:dyDescent="0.35">
      <c r="B45" s="4"/>
    </row>
    <row r="46" spans="2:6" x14ac:dyDescent="0.35">
      <c r="B46" s="4"/>
    </row>
    <row r="47" spans="2:6" x14ac:dyDescent="0.35">
      <c r="B47" s="4"/>
    </row>
    <row r="48" spans="2:6" x14ac:dyDescent="0.35">
      <c r="B48" s="4"/>
    </row>
    <row r="49" spans="2:2" x14ac:dyDescent="0.35">
      <c r="B49" s="4"/>
    </row>
    <row r="50" spans="2:2" x14ac:dyDescent="0.35">
      <c r="B50" s="4"/>
    </row>
    <row r="51" spans="2:2" x14ac:dyDescent="0.35">
      <c r="B51" s="4"/>
    </row>
    <row r="52" spans="2:2" x14ac:dyDescent="0.35">
      <c r="B52" s="4"/>
    </row>
    <row r="53" spans="2:2" x14ac:dyDescent="0.35">
      <c r="B53" s="4"/>
    </row>
    <row r="54" spans="2:2" x14ac:dyDescent="0.35">
      <c r="B54" s="4"/>
    </row>
    <row r="55" spans="2:2" x14ac:dyDescent="0.35">
      <c r="B55" s="4"/>
    </row>
    <row r="56" spans="2:2" x14ac:dyDescent="0.35">
      <c r="B56" s="4"/>
    </row>
    <row r="57" spans="2:2" x14ac:dyDescent="0.35">
      <c r="B57" s="4"/>
    </row>
    <row r="58" spans="2:2" x14ac:dyDescent="0.35">
      <c r="B58" s="4"/>
    </row>
    <row r="59" spans="2:2" x14ac:dyDescent="0.35">
      <c r="B59" s="4"/>
    </row>
  </sheetData>
  <mergeCells count="11">
    <mergeCell ref="A30:Q30"/>
    <mergeCell ref="L2:M2"/>
    <mergeCell ref="J2:K2"/>
    <mergeCell ref="H2:I2"/>
    <mergeCell ref="F2:G2"/>
    <mergeCell ref="N2:O2"/>
    <mergeCell ref="A1:G1"/>
    <mergeCell ref="A2:A3"/>
    <mergeCell ref="B2:C2"/>
    <mergeCell ref="D2:E2"/>
    <mergeCell ref="P2:Q2"/>
  </mergeCells>
  <phoneticPr fontId="10" type="noConversion"/>
  <pageMargins left="0.70866141732283472" right="0.70866141732283472" top="0.74803149606299213" bottom="0.74803149606299213" header="0.31496062992125984" footer="0.31496062992125984"/>
  <pageSetup paperSize="9" scale="42"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8CDC06-F00D-42C6-A4D2-877180F7F4CC}">
  <sheetPr>
    <pageSetUpPr fitToPage="1"/>
  </sheetPr>
  <dimension ref="A1:L56"/>
  <sheetViews>
    <sheetView showGridLines="0" tabSelected="1" topLeftCell="A20" zoomScale="75" zoomScaleNormal="75" workbookViewId="0">
      <selection activeCell="B1" sqref="B1"/>
    </sheetView>
  </sheetViews>
  <sheetFormatPr defaultColWidth="13.453125" defaultRowHeight="10" x14ac:dyDescent="0.35"/>
  <cols>
    <col min="1" max="1" width="29" style="1" customWidth="1"/>
    <col min="2" max="2" width="16.54296875" style="1" customWidth="1"/>
    <col min="3" max="3" width="13.26953125" style="1" customWidth="1"/>
    <col min="4" max="4" width="18.54296875" style="66" customWidth="1"/>
    <col min="5" max="5" width="18" style="1" customWidth="1"/>
    <col min="6" max="6" width="13.453125" style="1"/>
    <col min="7" max="7" width="13.453125" style="262"/>
    <col min="8" max="8" width="14.1796875" style="262" customWidth="1"/>
    <col min="9" max="9" width="18.453125" style="262" customWidth="1"/>
    <col min="10" max="10" width="19.1796875" style="262" customWidth="1"/>
    <col min="11" max="12" width="13.453125" style="262"/>
    <col min="13" max="16384" width="13.453125" style="1"/>
  </cols>
  <sheetData>
    <row r="1" spans="1:11" ht="57" customHeight="1" thickBot="1" x14ac:dyDescent="0.4">
      <c r="A1" s="432" t="s">
        <v>145</v>
      </c>
      <c r="B1" s="432"/>
      <c r="C1" s="432"/>
      <c r="D1" s="432"/>
      <c r="E1" s="432"/>
      <c r="F1" s="432"/>
      <c r="G1" s="432"/>
      <c r="H1" s="432"/>
      <c r="I1" s="432"/>
      <c r="J1" s="432"/>
      <c r="K1" s="432"/>
    </row>
    <row r="2" spans="1:11" ht="44.15" customHeight="1" thickTop="1" x14ac:dyDescent="0.35">
      <c r="A2" s="427" t="s">
        <v>80</v>
      </c>
      <c r="B2" s="429" t="s">
        <v>220</v>
      </c>
      <c r="C2" s="429"/>
      <c r="D2" s="429"/>
      <c r="E2" s="429"/>
      <c r="F2" s="429"/>
      <c r="G2" s="430" t="s">
        <v>230</v>
      </c>
      <c r="H2" s="431"/>
      <c r="I2" s="431"/>
      <c r="J2" s="431"/>
      <c r="K2" s="431"/>
    </row>
    <row r="3" spans="1:11" ht="82.5" customHeight="1" thickBot="1" x14ac:dyDescent="0.4">
      <c r="A3" s="428"/>
      <c r="B3" s="59" t="s">
        <v>94</v>
      </c>
      <c r="C3" s="59" t="s">
        <v>95</v>
      </c>
      <c r="D3" s="59" t="s">
        <v>110</v>
      </c>
      <c r="E3" s="59" t="s">
        <v>111</v>
      </c>
      <c r="F3" s="59" t="s">
        <v>91</v>
      </c>
      <c r="G3" s="293" t="s">
        <v>94</v>
      </c>
      <c r="H3" s="294" t="s">
        <v>95</v>
      </c>
      <c r="I3" s="294" t="s">
        <v>110</v>
      </c>
      <c r="J3" s="294" t="s">
        <v>111</v>
      </c>
      <c r="K3" s="294" t="s">
        <v>91</v>
      </c>
    </row>
    <row r="4" spans="1:11" ht="25.4" customHeight="1" thickTop="1" x14ac:dyDescent="0.35">
      <c r="A4" s="60" t="s">
        <v>4</v>
      </c>
      <c r="B4" s="60">
        <v>20653</v>
      </c>
      <c r="C4" s="60">
        <v>35956</v>
      </c>
      <c r="D4" s="60">
        <v>188</v>
      </c>
      <c r="E4" s="60">
        <v>110</v>
      </c>
      <c r="F4" s="295">
        <v>7</v>
      </c>
      <c r="G4" s="296">
        <v>16373</v>
      </c>
      <c r="H4" s="60">
        <v>27825</v>
      </c>
      <c r="I4" s="60">
        <v>201</v>
      </c>
      <c r="J4" s="60">
        <v>119</v>
      </c>
      <c r="K4" s="295">
        <v>5.6</v>
      </c>
    </row>
    <row r="5" spans="1:11" ht="21.75" customHeight="1" x14ac:dyDescent="0.35">
      <c r="A5" s="60" t="s">
        <v>5</v>
      </c>
      <c r="B5" s="60">
        <v>274</v>
      </c>
      <c r="C5" s="60">
        <v>510</v>
      </c>
      <c r="D5" s="60">
        <v>230</v>
      </c>
      <c r="E5" s="60">
        <v>127</v>
      </c>
      <c r="F5" s="295">
        <v>6.4</v>
      </c>
      <c r="G5" s="296">
        <v>206</v>
      </c>
      <c r="H5" s="60">
        <v>364</v>
      </c>
      <c r="I5" s="60">
        <v>218</v>
      </c>
      <c r="J5" s="60">
        <v>123</v>
      </c>
      <c r="K5" s="295">
        <v>5</v>
      </c>
    </row>
    <row r="6" spans="1:11" ht="21.75" customHeight="1" x14ac:dyDescent="0.35">
      <c r="A6" s="60" t="s">
        <v>6</v>
      </c>
      <c r="B6" s="60">
        <v>32285</v>
      </c>
      <c r="C6" s="60">
        <v>58612</v>
      </c>
      <c r="D6" s="60">
        <v>211</v>
      </c>
      <c r="E6" s="60">
        <v>119</v>
      </c>
      <c r="F6" s="295">
        <v>6.7</v>
      </c>
      <c r="G6" s="296">
        <v>23391</v>
      </c>
      <c r="H6" s="60">
        <v>41130</v>
      </c>
      <c r="I6" s="60">
        <v>219</v>
      </c>
      <c r="J6" s="60">
        <v>125</v>
      </c>
      <c r="K6" s="295">
        <v>5.3</v>
      </c>
    </row>
    <row r="7" spans="1:11" ht="21.75" customHeight="1" x14ac:dyDescent="0.35">
      <c r="A7" s="60" t="s">
        <v>71</v>
      </c>
      <c r="B7" s="60">
        <v>1500</v>
      </c>
      <c r="C7" s="60">
        <v>3052</v>
      </c>
      <c r="D7" s="60">
        <v>288</v>
      </c>
      <c r="E7" s="60">
        <v>142</v>
      </c>
      <c r="F7" s="295">
        <v>7</v>
      </c>
      <c r="G7" s="296">
        <v>1238</v>
      </c>
      <c r="H7" s="60">
        <v>2435</v>
      </c>
      <c r="I7" s="60">
        <v>302</v>
      </c>
      <c r="J7" s="60">
        <v>153</v>
      </c>
      <c r="K7" s="295">
        <v>4.8</v>
      </c>
    </row>
    <row r="8" spans="1:11" ht="21.75" customHeight="1" x14ac:dyDescent="0.35">
      <c r="A8" s="60" t="s">
        <v>72</v>
      </c>
      <c r="B8" s="60">
        <v>167</v>
      </c>
      <c r="C8" s="60">
        <v>375</v>
      </c>
      <c r="D8" s="60">
        <v>293</v>
      </c>
      <c r="E8" s="60">
        <v>131</v>
      </c>
      <c r="F8" s="295">
        <v>5.7</v>
      </c>
      <c r="G8" s="296">
        <v>114</v>
      </c>
      <c r="H8" s="60">
        <v>240</v>
      </c>
      <c r="I8" s="60">
        <v>307</v>
      </c>
      <c r="J8" s="60">
        <v>143</v>
      </c>
      <c r="K8" s="295">
        <v>4.5</v>
      </c>
    </row>
    <row r="9" spans="1:11" ht="21.75" customHeight="1" x14ac:dyDescent="0.35">
      <c r="A9" s="60" t="s">
        <v>7</v>
      </c>
      <c r="B9" s="60">
        <v>9162</v>
      </c>
      <c r="C9" s="60">
        <v>16547</v>
      </c>
      <c r="D9" s="60">
        <v>211</v>
      </c>
      <c r="E9" s="60">
        <v>119</v>
      </c>
      <c r="F9" s="295">
        <v>6.6</v>
      </c>
      <c r="G9" s="296">
        <v>6579</v>
      </c>
      <c r="H9" s="60">
        <v>11592</v>
      </c>
      <c r="I9" s="60">
        <v>219</v>
      </c>
      <c r="J9" s="60">
        <v>125</v>
      </c>
      <c r="K9" s="295">
        <v>5.2</v>
      </c>
    </row>
    <row r="10" spans="1:11" ht="21.75" customHeight="1" x14ac:dyDescent="0.35">
      <c r="A10" s="60" t="s">
        <v>63</v>
      </c>
      <c r="B10" s="60">
        <v>2551</v>
      </c>
      <c r="C10" s="60">
        <v>4394</v>
      </c>
      <c r="D10" s="60">
        <v>197</v>
      </c>
      <c r="E10" s="60">
        <v>117</v>
      </c>
      <c r="F10" s="295">
        <v>6.7</v>
      </c>
      <c r="G10" s="296">
        <v>1856</v>
      </c>
      <c r="H10" s="60">
        <v>3054</v>
      </c>
      <c r="I10" s="60">
        <v>201</v>
      </c>
      <c r="J10" s="60">
        <v>121</v>
      </c>
      <c r="K10" s="295">
        <v>5.0999999999999996</v>
      </c>
    </row>
    <row r="11" spans="1:11" ht="21.75" customHeight="1" x14ac:dyDescent="0.35">
      <c r="A11" s="60" t="s">
        <v>8</v>
      </c>
      <c r="B11" s="60">
        <v>6914</v>
      </c>
      <c r="C11" s="60">
        <v>11592</v>
      </c>
      <c r="D11" s="60">
        <v>181</v>
      </c>
      <c r="E11" s="60">
        <v>110</v>
      </c>
      <c r="F11" s="295">
        <v>6.8</v>
      </c>
      <c r="G11" s="296">
        <v>5273</v>
      </c>
      <c r="H11" s="60">
        <v>8638</v>
      </c>
      <c r="I11" s="60">
        <v>187</v>
      </c>
      <c r="J11" s="60">
        <v>115</v>
      </c>
      <c r="K11" s="295">
        <v>5.4</v>
      </c>
    </row>
    <row r="12" spans="1:11" ht="21.75" customHeight="1" x14ac:dyDescent="0.35">
      <c r="A12" s="60" t="s">
        <v>9</v>
      </c>
      <c r="B12" s="60">
        <v>12225</v>
      </c>
      <c r="C12" s="60">
        <v>21761</v>
      </c>
      <c r="D12" s="60">
        <v>210</v>
      </c>
      <c r="E12" s="60">
        <v>121</v>
      </c>
      <c r="F12" s="295">
        <v>6.7</v>
      </c>
      <c r="G12" s="296">
        <v>9031</v>
      </c>
      <c r="H12" s="60">
        <v>15480</v>
      </c>
      <c r="I12" s="60">
        <v>219</v>
      </c>
      <c r="J12" s="60">
        <v>128</v>
      </c>
      <c r="K12" s="295">
        <v>5.2</v>
      </c>
    </row>
    <row r="13" spans="1:11" ht="21.75" customHeight="1" x14ac:dyDescent="0.35">
      <c r="A13" s="60" t="s">
        <v>10</v>
      </c>
      <c r="B13" s="60">
        <v>12330</v>
      </c>
      <c r="C13" s="60">
        <v>20910</v>
      </c>
      <c r="D13" s="60">
        <v>187</v>
      </c>
      <c r="E13" s="60">
        <v>113</v>
      </c>
      <c r="F13" s="295">
        <v>6.7</v>
      </c>
      <c r="G13" s="296">
        <v>8880</v>
      </c>
      <c r="H13" s="60">
        <v>14569</v>
      </c>
      <c r="I13" s="60">
        <v>193</v>
      </c>
      <c r="J13" s="60">
        <v>119</v>
      </c>
      <c r="K13" s="295">
        <v>5.3</v>
      </c>
    </row>
    <row r="14" spans="1:11" ht="21.75" customHeight="1" x14ac:dyDescent="0.35">
      <c r="A14" s="60" t="s">
        <v>11</v>
      </c>
      <c r="B14" s="60">
        <v>3886</v>
      </c>
      <c r="C14" s="60">
        <v>6536</v>
      </c>
      <c r="D14" s="60">
        <v>185</v>
      </c>
      <c r="E14" s="60">
        <v>112</v>
      </c>
      <c r="F14" s="295">
        <v>6.8</v>
      </c>
      <c r="G14" s="296">
        <v>3017</v>
      </c>
      <c r="H14" s="60">
        <v>4990</v>
      </c>
      <c r="I14" s="60">
        <v>198</v>
      </c>
      <c r="J14" s="60">
        <v>120</v>
      </c>
      <c r="K14" s="295">
        <v>5.4</v>
      </c>
    </row>
    <row r="15" spans="1:11" ht="21.75" customHeight="1" x14ac:dyDescent="0.35">
      <c r="A15" s="60" t="s">
        <v>12</v>
      </c>
      <c r="B15" s="60">
        <v>4904</v>
      </c>
      <c r="C15" s="60">
        <v>8556</v>
      </c>
      <c r="D15" s="60">
        <v>206</v>
      </c>
      <c r="E15" s="60">
        <v>121</v>
      </c>
      <c r="F15" s="295">
        <v>6.7</v>
      </c>
      <c r="G15" s="296">
        <v>3733</v>
      </c>
      <c r="H15" s="60">
        <v>6311</v>
      </c>
      <c r="I15" s="60">
        <v>216</v>
      </c>
      <c r="J15" s="60">
        <v>128</v>
      </c>
      <c r="K15" s="295">
        <v>5.4</v>
      </c>
    </row>
    <row r="16" spans="1:11" ht="21.75" customHeight="1" x14ac:dyDescent="0.35">
      <c r="A16" s="60" t="s">
        <v>13</v>
      </c>
      <c r="B16" s="60">
        <v>45171</v>
      </c>
      <c r="C16" s="60">
        <v>74292</v>
      </c>
      <c r="D16" s="60">
        <v>168</v>
      </c>
      <c r="E16" s="60">
        <v>104</v>
      </c>
      <c r="F16" s="295">
        <v>7.1</v>
      </c>
      <c r="G16" s="296">
        <v>35388</v>
      </c>
      <c r="H16" s="60">
        <v>57374</v>
      </c>
      <c r="I16" s="60">
        <v>183</v>
      </c>
      <c r="J16" s="60">
        <v>113</v>
      </c>
      <c r="K16" s="295">
        <v>5.6</v>
      </c>
    </row>
    <row r="17" spans="1:12" ht="21.75" customHeight="1" x14ac:dyDescent="0.35">
      <c r="A17" s="60" t="s">
        <v>14</v>
      </c>
      <c r="B17" s="60">
        <v>8041</v>
      </c>
      <c r="C17" s="60">
        <v>13618</v>
      </c>
      <c r="D17" s="60">
        <v>178</v>
      </c>
      <c r="E17" s="60">
        <v>107</v>
      </c>
      <c r="F17" s="295">
        <v>7.1</v>
      </c>
      <c r="G17" s="296">
        <v>6445</v>
      </c>
      <c r="H17" s="60">
        <v>10721</v>
      </c>
      <c r="I17" s="60">
        <v>193</v>
      </c>
      <c r="J17" s="60">
        <v>116</v>
      </c>
      <c r="K17" s="295">
        <v>5.8</v>
      </c>
    </row>
    <row r="18" spans="1:12" ht="21.75" customHeight="1" x14ac:dyDescent="0.35">
      <c r="A18" s="60" t="s">
        <v>15</v>
      </c>
      <c r="B18" s="60">
        <v>2176</v>
      </c>
      <c r="C18" s="60">
        <v>3603</v>
      </c>
      <c r="D18" s="60">
        <v>161</v>
      </c>
      <c r="E18" s="60">
        <v>101</v>
      </c>
      <c r="F18" s="295">
        <v>7.3</v>
      </c>
      <c r="G18" s="296">
        <v>1786</v>
      </c>
      <c r="H18" s="60">
        <v>2900</v>
      </c>
      <c r="I18" s="60">
        <v>175</v>
      </c>
      <c r="J18" s="60">
        <v>109</v>
      </c>
      <c r="K18" s="295">
        <v>6.1</v>
      </c>
    </row>
    <row r="19" spans="1:12" ht="21.75" customHeight="1" x14ac:dyDescent="0.35">
      <c r="A19" s="60" t="s">
        <v>16</v>
      </c>
      <c r="B19" s="60">
        <v>129546</v>
      </c>
      <c r="C19" s="60">
        <v>220613</v>
      </c>
      <c r="D19" s="60">
        <v>168</v>
      </c>
      <c r="E19" s="60">
        <v>101</v>
      </c>
      <c r="F19" s="295">
        <v>7.7</v>
      </c>
      <c r="G19" s="296">
        <v>112380</v>
      </c>
      <c r="H19" s="60">
        <v>190257</v>
      </c>
      <c r="I19" s="60">
        <v>186</v>
      </c>
      <c r="J19" s="60">
        <v>110</v>
      </c>
      <c r="K19" s="295">
        <v>6.2</v>
      </c>
    </row>
    <row r="20" spans="1:12" ht="21.75" customHeight="1" x14ac:dyDescent="0.35">
      <c r="A20" s="60" t="s">
        <v>17</v>
      </c>
      <c r="B20" s="60">
        <v>50495</v>
      </c>
      <c r="C20" s="60">
        <v>83084</v>
      </c>
      <c r="D20" s="60">
        <v>165</v>
      </c>
      <c r="E20" s="60">
        <v>102</v>
      </c>
      <c r="F20" s="295">
        <v>7.5</v>
      </c>
      <c r="G20" s="296">
        <v>42909</v>
      </c>
      <c r="H20" s="60">
        <v>69805</v>
      </c>
      <c r="I20" s="60">
        <v>180</v>
      </c>
      <c r="J20" s="60">
        <v>111</v>
      </c>
      <c r="K20" s="295">
        <v>6</v>
      </c>
    </row>
    <row r="21" spans="1:12" ht="21.75" customHeight="1" x14ac:dyDescent="0.35">
      <c r="A21" s="60" t="s">
        <v>18</v>
      </c>
      <c r="B21" s="60">
        <v>3628</v>
      </c>
      <c r="C21" s="60">
        <v>5916</v>
      </c>
      <c r="D21" s="60">
        <v>161</v>
      </c>
      <c r="E21" s="60">
        <v>102</v>
      </c>
      <c r="F21" s="295">
        <v>7.4</v>
      </c>
      <c r="G21" s="296">
        <v>3150</v>
      </c>
      <c r="H21" s="60">
        <v>5008</v>
      </c>
      <c r="I21" s="60">
        <v>175</v>
      </c>
      <c r="J21" s="60">
        <v>110</v>
      </c>
      <c r="K21" s="295">
        <v>6</v>
      </c>
    </row>
    <row r="22" spans="1:12" ht="21.75" customHeight="1" x14ac:dyDescent="0.35">
      <c r="A22" s="60" t="s">
        <v>19</v>
      </c>
      <c r="B22" s="60">
        <v>34517</v>
      </c>
      <c r="C22" s="60">
        <v>58041</v>
      </c>
      <c r="D22" s="60">
        <v>176</v>
      </c>
      <c r="E22" s="60">
        <v>107</v>
      </c>
      <c r="F22" s="295">
        <v>7.6</v>
      </c>
      <c r="G22" s="296">
        <v>30089</v>
      </c>
      <c r="H22" s="60">
        <v>50278</v>
      </c>
      <c r="I22" s="60">
        <v>196</v>
      </c>
      <c r="J22" s="60">
        <v>118</v>
      </c>
      <c r="K22" s="295">
        <v>6.2</v>
      </c>
    </row>
    <row r="23" spans="1:12" ht="21.75" customHeight="1" x14ac:dyDescent="0.35">
      <c r="A23" s="60" t="s">
        <v>20</v>
      </c>
      <c r="B23" s="60">
        <v>108801</v>
      </c>
      <c r="C23" s="60">
        <v>186523</v>
      </c>
      <c r="D23" s="60">
        <v>169</v>
      </c>
      <c r="E23" s="60">
        <v>101</v>
      </c>
      <c r="F23" s="295">
        <v>7.7</v>
      </c>
      <c r="G23" s="296">
        <v>95903</v>
      </c>
      <c r="H23" s="60">
        <v>162926</v>
      </c>
      <c r="I23" s="60">
        <v>190</v>
      </c>
      <c r="J23" s="60">
        <v>112</v>
      </c>
      <c r="K23" s="295">
        <v>6.3</v>
      </c>
    </row>
    <row r="24" spans="1:12" ht="21.75" customHeight="1" x14ac:dyDescent="0.35">
      <c r="A24" s="60" t="s">
        <v>21</v>
      </c>
      <c r="B24" s="60">
        <v>15002</v>
      </c>
      <c r="C24" s="60">
        <v>23617</v>
      </c>
      <c r="D24" s="60">
        <v>156</v>
      </c>
      <c r="E24" s="60">
        <v>102</v>
      </c>
      <c r="F24" s="295">
        <v>7.2</v>
      </c>
      <c r="G24" s="296">
        <v>12159</v>
      </c>
      <c r="H24" s="60">
        <v>18758</v>
      </c>
      <c r="I24" s="60">
        <v>170</v>
      </c>
      <c r="J24" s="60">
        <v>110</v>
      </c>
      <c r="K24" s="295">
        <v>5.9</v>
      </c>
    </row>
    <row r="25" spans="1:12" ht="21.75" customHeight="1" thickBot="1" x14ac:dyDescent="0.4">
      <c r="A25" s="61" t="s">
        <v>33</v>
      </c>
      <c r="B25" s="61">
        <v>504228</v>
      </c>
      <c r="C25" s="61">
        <v>858108</v>
      </c>
      <c r="D25" s="61">
        <f>+'Tavola 2.1'!E16</f>
        <v>174</v>
      </c>
      <c r="E25" s="61">
        <f>+'Tavola 2.1'!F16</f>
        <v>105</v>
      </c>
      <c r="F25" s="297">
        <v>7.4</v>
      </c>
      <c r="G25" s="298">
        <v>419900</v>
      </c>
      <c r="H25" s="61">
        <v>704655</v>
      </c>
      <c r="I25" s="61">
        <f>+'Tavola 2.1'!E28</f>
        <v>190</v>
      </c>
      <c r="J25" s="61">
        <f>+'Tavola 2.1'!F28</f>
        <v>114</v>
      </c>
      <c r="K25" s="297">
        <v>6</v>
      </c>
    </row>
    <row r="26" spans="1:12" ht="12" customHeight="1" thickTop="1" x14ac:dyDescent="0.35">
      <c r="A26" s="139"/>
      <c r="B26" s="139"/>
      <c r="C26" s="139"/>
      <c r="D26" s="299"/>
      <c r="E26" s="139"/>
      <c r="F26" s="139"/>
      <c r="G26" s="300"/>
      <c r="H26" s="300"/>
      <c r="I26" s="300"/>
      <c r="J26" s="300"/>
      <c r="K26" s="300"/>
    </row>
    <row r="27" spans="1:12" ht="53.9" customHeight="1" x14ac:dyDescent="0.35">
      <c r="A27" s="420" t="s">
        <v>118</v>
      </c>
      <c r="B27" s="420"/>
      <c r="C27" s="420"/>
      <c r="D27" s="420"/>
      <c r="E27" s="420"/>
      <c r="F27" s="420"/>
      <c r="G27" s="420"/>
      <c r="H27" s="420"/>
      <c r="I27" s="420"/>
      <c r="J27" s="420"/>
      <c r="K27" s="420"/>
    </row>
    <row r="28" spans="1:12" s="3" customFormat="1" ht="24" customHeight="1" x14ac:dyDescent="0.3">
      <c r="A28" s="54" t="str">
        <f>+INDICE!B30</f>
        <v xml:space="preserve"> Lettura dati 4 ottobre 2023</v>
      </c>
      <c r="B28" s="100"/>
      <c r="C28" s="100"/>
      <c r="D28" s="100"/>
      <c r="E28" s="100"/>
      <c r="G28" s="263"/>
      <c r="H28" s="263"/>
      <c r="I28" s="263"/>
      <c r="J28" s="263"/>
      <c r="K28" s="263"/>
      <c r="L28" s="263"/>
    </row>
    <row r="29" spans="1:12" ht="15" x14ac:dyDescent="0.35">
      <c r="B29" s="7"/>
      <c r="C29" s="7"/>
      <c r="D29" s="65"/>
    </row>
    <row r="36" spans="2:12" x14ac:dyDescent="0.35">
      <c r="B36" s="4"/>
      <c r="C36" s="4"/>
    </row>
    <row r="37" spans="2:12" x14ac:dyDescent="0.35">
      <c r="B37" s="4"/>
      <c r="C37" s="4"/>
    </row>
    <row r="38" spans="2:12" x14ac:dyDescent="0.35">
      <c r="B38" s="4"/>
      <c r="C38" s="4"/>
    </row>
    <row r="39" spans="2:12" ht="13.5" x14ac:dyDescent="0.35">
      <c r="B39" s="4"/>
      <c r="C39" s="4"/>
      <c r="D39" s="65"/>
    </row>
    <row r="40" spans="2:12" x14ac:dyDescent="0.35">
      <c r="B40" s="4"/>
      <c r="C40" s="4"/>
    </row>
    <row r="41" spans="2:12" x14ac:dyDescent="0.35">
      <c r="B41" s="4"/>
      <c r="C41" s="4"/>
    </row>
    <row r="42" spans="2:12" x14ac:dyDescent="0.35">
      <c r="B42" s="4"/>
      <c r="C42" s="4"/>
    </row>
    <row r="43" spans="2:12" x14ac:dyDescent="0.35">
      <c r="B43" s="4"/>
      <c r="C43" s="4"/>
    </row>
    <row r="44" spans="2:12" x14ac:dyDescent="0.35">
      <c r="B44" s="4"/>
      <c r="C44" s="4"/>
    </row>
    <row r="45" spans="2:12" s="66" customFormat="1" x14ac:dyDescent="0.35">
      <c r="B45" s="4"/>
      <c r="C45" s="4"/>
      <c r="G45" s="264"/>
      <c r="H45" s="264"/>
      <c r="I45" s="264"/>
      <c r="J45" s="264"/>
      <c r="K45" s="264"/>
      <c r="L45" s="264"/>
    </row>
    <row r="46" spans="2:12" s="66" customFormat="1" x14ac:dyDescent="0.35">
      <c r="B46" s="4"/>
      <c r="C46" s="4"/>
      <c r="G46" s="264"/>
      <c r="H46" s="264"/>
      <c r="I46" s="264"/>
      <c r="J46" s="264"/>
      <c r="K46" s="264"/>
      <c r="L46" s="264"/>
    </row>
    <row r="47" spans="2:12" s="66" customFormat="1" x14ac:dyDescent="0.35">
      <c r="B47" s="4"/>
      <c r="C47" s="4"/>
      <c r="G47" s="264"/>
      <c r="H47" s="264"/>
      <c r="I47" s="264"/>
      <c r="J47" s="264"/>
      <c r="K47" s="264"/>
      <c r="L47" s="264"/>
    </row>
    <row r="48" spans="2:12" s="66" customFormat="1" x14ac:dyDescent="0.35">
      <c r="B48" s="4"/>
      <c r="C48" s="4"/>
      <c r="G48" s="264"/>
      <c r="H48" s="264"/>
      <c r="I48" s="264"/>
      <c r="J48" s="264"/>
      <c r="K48" s="264"/>
      <c r="L48" s="264"/>
    </row>
    <row r="49" spans="2:12" s="66" customFormat="1" x14ac:dyDescent="0.35">
      <c r="B49" s="4"/>
      <c r="C49" s="4"/>
      <c r="G49" s="264"/>
      <c r="H49" s="264"/>
      <c r="I49" s="264"/>
      <c r="J49" s="264"/>
      <c r="K49" s="264"/>
      <c r="L49" s="264"/>
    </row>
    <row r="50" spans="2:12" s="66" customFormat="1" x14ac:dyDescent="0.35">
      <c r="B50" s="4"/>
      <c r="C50" s="4"/>
      <c r="G50" s="264"/>
      <c r="H50" s="264"/>
      <c r="I50" s="264"/>
      <c r="J50" s="264"/>
      <c r="K50" s="264"/>
      <c r="L50" s="264"/>
    </row>
    <row r="51" spans="2:12" s="66" customFormat="1" x14ac:dyDescent="0.35">
      <c r="B51" s="4"/>
      <c r="C51" s="4"/>
      <c r="G51" s="264"/>
      <c r="H51" s="264"/>
      <c r="I51" s="264"/>
      <c r="J51" s="264"/>
      <c r="K51" s="264"/>
      <c r="L51" s="264"/>
    </row>
    <row r="52" spans="2:12" s="66" customFormat="1" x14ac:dyDescent="0.35">
      <c r="B52" s="4"/>
      <c r="C52" s="4"/>
      <c r="G52" s="264"/>
      <c r="H52" s="264"/>
      <c r="I52" s="264"/>
      <c r="J52" s="264"/>
      <c r="K52" s="264"/>
      <c r="L52" s="264"/>
    </row>
    <row r="53" spans="2:12" s="66" customFormat="1" x14ac:dyDescent="0.35">
      <c r="B53" s="4"/>
      <c r="C53" s="4"/>
      <c r="G53" s="264"/>
      <c r="H53" s="264"/>
      <c r="I53" s="264"/>
      <c r="J53" s="264"/>
      <c r="K53" s="264"/>
      <c r="L53" s="264"/>
    </row>
    <row r="54" spans="2:12" s="66" customFormat="1" x14ac:dyDescent="0.35">
      <c r="B54" s="4"/>
      <c r="C54" s="4"/>
      <c r="G54" s="264"/>
      <c r="H54" s="264"/>
      <c r="I54" s="264"/>
      <c r="J54" s="264"/>
      <c r="K54" s="264"/>
      <c r="L54" s="264"/>
    </row>
    <row r="55" spans="2:12" s="66" customFormat="1" x14ac:dyDescent="0.35">
      <c r="B55" s="4"/>
      <c r="C55" s="4"/>
      <c r="G55" s="264"/>
      <c r="H55" s="264"/>
      <c r="I55" s="264"/>
      <c r="J55" s="264"/>
      <c r="K55" s="264"/>
      <c r="L55" s="264"/>
    </row>
    <row r="56" spans="2:12" s="66" customFormat="1" x14ac:dyDescent="0.35">
      <c r="B56" s="4"/>
      <c r="C56" s="4"/>
      <c r="G56" s="264"/>
      <c r="H56" s="264"/>
      <c r="I56" s="264"/>
      <c r="J56" s="264"/>
      <c r="K56" s="264"/>
      <c r="L56" s="264"/>
    </row>
  </sheetData>
  <mergeCells count="5">
    <mergeCell ref="A2:A3"/>
    <mergeCell ref="B2:F2"/>
    <mergeCell ref="G2:K2"/>
    <mergeCell ref="A1:K1"/>
    <mergeCell ref="A27:K27"/>
  </mergeCells>
  <pageMargins left="0.70866141732283472" right="0.70866141732283472" top="0.74803149606299213" bottom="0.74803149606299213" header="0.31496062992125984" footer="0.31496062992125984"/>
  <pageSetup paperSize="9" scale="46"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E1CA47-3367-4ECF-B6DE-11CC11D047D0}">
  <sheetPr>
    <pageSetUpPr fitToPage="1"/>
  </sheetPr>
  <dimension ref="B1:I19"/>
  <sheetViews>
    <sheetView tabSelected="1" topLeftCell="A6" workbookViewId="0">
      <selection activeCell="B1" sqref="B1"/>
    </sheetView>
  </sheetViews>
  <sheetFormatPr defaultRowHeight="14.5" x14ac:dyDescent="0.35"/>
  <cols>
    <col min="1" max="1" width="4" customWidth="1"/>
    <col min="4" max="4" width="10.1796875" customWidth="1"/>
    <col min="9" max="9" width="9.81640625" customWidth="1"/>
  </cols>
  <sheetData>
    <row r="1" spans="2:9" x14ac:dyDescent="0.35">
      <c r="B1" t="s">
        <v>85</v>
      </c>
    </row>
    <row r="12" spans="2:9" ht="18.5" x14ac:dyDescent="0.35">
      <c r="B12" s="125" t="s">
        <v>189</v>
      </c>
    </row>
    <row r="15" spans="2:9" ht="14.5" customHeight="1" x14ac:dyDescent="0.35">
      <c r="B15" s="415" t="s">
        <v>191</v>
      </c>
      <c r="C15" s="415"/>
      <c r="D15" s="415"/>
      <c r="E15" s="415"/>
      <c r="F15" s="415"/>
      <c r="G15" s="415"/>
      <c r="H15" s="415"/>
      <c r="I15" s="415"/>
    </row>
    <row r="16" spans="2:9" x14ac:dyDescent="0.35">
      <c r="B16" s="415"/>
      <c r="C16" s="415"/>
      <c r="D16" s="415"/>
      <c r="E16" s="415"/>
      <c r="F16" s="415"/>
      <c r="G16" s="415"/>
      <c r="H16" s="415"/>
      <c r="I16" s="415"/>
    </row>
    <row r="17" spans="2:9" ht="25.5" customHeight="1" x14ac:dyDescent="0.35">
      <c r="B17" s="415"/>
      <c r="C17" s="415"/>
      <c r="D17" s="415"/>
      <c r="E17" s="415"/>
      <c r="F17" s="415"/>
      <c r="G17" s="415"/>
      <c r="H17" s="415"/>
      <c r="I17" s="415"/>
    </row>
    <row r="18" spans="2:9" ht="28" customHeight="1" x14ac:dyDescent="0.35">
      <c r="B18" s="415"/>
      <c r="C18" s="415"/>
      <c r="D18" s="415"/>
      <c r="E18" s="415"/>
      <c r="F18" s="415"/>
      <c r="G18" s="415"/>
      <c r="H18" s="415"/>
      <c r="I18" s="415"/>
    </row>
    <row r="19" spans="2:9" x14ac:dyDescent="0.35">
      <c r="B19" s="415"/>
      <c r="C19" s="415"/>
      <c r="D19" s="415"/>
      <c r="E19" s="415"/>
      <c r="F19" s="415"/>
      <c r="G19" s="415"/>
      <c r="H19" s="415"/>
      <c r="I19" s="415"/>
    </row>
  </sheetData>
  <mergeCells count="1">
    <mergeCell ref="B15:I19"/>
  </mergeCells>
  <pageMargins left="0.70866141732283472" right="0.70866141732283472" top="0.94488188976377963" bottom="0.74803149606299213" header="0.31496062992125984" footer="0.31496062992125984"/>
  <pageSetup paperSize="9" orientation="portrait" r:id="rId1"/>
  <headerFooter>
    <oddHeader>&amp;COSSERVATORIO ASSEGNO UNICO UNIVERSALE</oddHeader>
    <oddFooter>&amp;CINPS - COORDINAMENTO GENERALE STATISTICO ATTUARIALE</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C6F302-697D-4700-A15A-34A000508012}">
  <sheetPr>
    <pageSetUpPr fitToPage="1"/>
  </sheetPr>
  <dimension ref="A1:M44"/>
  <sheetViews>
    <sheetView showGridLines="0" tabSelected="1" topLeftCell="A14" zoomScale="56" zoomScaleNormal="56" zoomScaleSheetLayoutView="62" workbookViewId="0">
      <selection activeCell="B1" sqref="B1"/>
    </sheetView>
  </sheetViews>
  <sheetFormatPr defaultColWidth="13.26953125" defaultRowHeight="10" x14ac:dyDescent="0.35"/>
  <cols>
    <col min="1" max="1" width="42" style="1" customWidth="1"/>
    <col min="2" max="2" width="24.453125" style="1" customWidth="1"/>
    <col min="3" max="3" width="46.7265625" style="1" customWidth="1"/>
    <col min="4" max="4" width="25.7265625" style="1" customWidth="1"/>
    <col min="5" max="5" width="15.7265625" style="1" customWidth="1"/>
    <col min="6" max="7" width="11.453125" style="1" customWidth="1"/>
    <col min="8" max="16384" width="13.26953125" style="1"/>
  </cols>
  <sheetData>
    <row r="1" spans="1:13" ht="57.65" customHeight="1" thickBot="1" x14ac:dyDescent="0.4">
      <c r="A1" s="86" t="s">
        <v>192</v>
      </c>
      <c r="B1" s="86"/>
      <c r="C1" s="86"/>
    </row>
    <row r="2" spans="1:13" ht="75" customHeight="1" thickTop="1" thickBot="1" x14ac:dyDescent="0.4">
      <c r="A2" s="55" t="s">
        <v>36</v>
      </c>
      <c r="B2" s="56" t="s">
        <v>236</v>
      </c>
      <c r="C2" s="56" t="s">
        <v>39</v>
      </c>
      <c r="D2" s="57"/>
    </row>
    <row r="3" spans="1:13" ht="35.15" customHeight="1" thickTop="1" x14ac:dyDescent="0.3">
      <c r="A3" s="217"/>
      <c r="B3" s="372" t="s">
        <v>170</v>
      </c>
      <c r="C3" s="372"/>
      <c r="D3" s="57"/>
    </row>
    <row r="4" spans="1:13" ht="32.5" customHeight="1" x14ac:dyDescent="0.35">
      <c r="A4" s="90" t="s">
        <v>172</v>
      </c>
      <c r="B4" s="58">
        <f>+'Tavola 2.1'!B4+'Tavola 1.3'!B4</f>
        <v>5672454</v>
      </c>
      <c r="C4" s="96">
        <f>+'Tavola 2.1'!D4+'Tavola 1.3'!D4</f>
        <v>1300</v>
      </c>
      <c r="D4" s="172"/>
      <c r="E4" s="24"/>
      <c r="F4" s="24"/>
      <c r="G4" s="8"/>
      <c r="K4" s="24"/>
      <c r="L4" s="24"/>
      <c r="M4" s="24"/>
    </row>
    <row r="5" spans="1:13" ht="30.65" customHeight="1" x14ac:dyDescent="0.35">
      <c r="A5" s="90" t="s">
        <v>173</v>
      </c>
      <c r="B5" s="58">
        <f>+'Tavola 2.1'!B5+'Tavola 1.3'!B5</f>
        <v>5684300</v>
      </c>
      <c r="C5" s="96">
        <f>+'Tavola 2.1'!D5+'Tavola 1.3'!D5</f>
        <v>1304.6000000000001</v>
      </c>
      <c r="D5" s="172"/>
      <c r="E5" s="24"/>
      <c r="F5" s="24"/>
      <c r="G5" s="8"/>
      <c r="K5" s="24"/>
      <c r="L5" s="24"/>
      <c r="M5" s="24"/>
    </row>
    <row r="6" spans="1:13" ht="25.5" customHeight="1" x14ac:dyDescent="0.35">
      <c r="A6" s="90" t="s">
        <v>174</v>
      </c>
      <c r="B6" s="58">
        <f>+'Tavola 2.1'!B6+'Tavola 1.3'!B6</f>
        <v>5634442</v>
      </c>
      <c r="C6" s="96">
        <f>+'Tavola 2.1'!D6+'Tavola 1.3'!D6</f>
        <v>1310.3000000000002</v>
      </c>
      <c r="D6" s="172"/>
      <c r="E6" s="24"/>
      <c r="F6" s="24"/>
      <c r="G6" s="8"/>
      <c r="K6" s="24"/>
      <c r="L6" s="24"/>
      <c r="M6" s="24"/>
    </row>
    <row r="7" spans="1:13" ht="32.5" customHeight="1" x14ac:dyDescent="0.35">
      <c r="A7" s="90" t="s">
        <v>175</v>
      </c>
      <c r="B7" s="58">
        <f>+'Tavola 2.1'!B7+'Tavola 1.3'!B7</f>
        <v>5651494</v>
      </c>
      <c r="C7" s="96">
        <f>+'Tavola 2.1'!D7+'Tavola 1.3'!D7</f>
        <v>1311.3</v>
      </c>
      <c r="D7" s="172"/>
      <c r="E7" s="24"/>
      <c r="F7" s="24"/>
      <c r="G7" s="8"/>
    </row>
    <row r="8" spans="1:13" ht="32.5" customHeight="1" x14ac:dyDescent="0.35">
      <c r="A8" s="90" t="s">
        <v>176</v>
      </c>
      <c r="B8" s="58">
        <f>+'Tavola 2.1'!B8+'Tavola 1.3'!B8</f>
        <v>5645187</v>
      </c>
      <c r="C8" s="96">
        <f>+'Tavola 2.1'!D8+'Tavola 1.3'!D8</f>
        <v>1308.5999999999999</v>
      </c>
      <c r="D8" s="172"/>
      <c r="E8" s="24"/>
      <c r="F8" s="24"/>
      <c r="G8" s="8"/>
    </row>
    <row r="9" spans="1:13" ht="32.5" customHeight="1" x14ac:dyDescent="0.35">
      <c r="A9" s="90" t="s">
        <v>177</v>
      </c>
      <c r="B9" s="58">
        <f>+'Tavola 2.1'!B9+'Tavola 1.3'!B9</f>
        <v>5698278</v>
      </c>
      <c r="C9" s="96">
        <f>+'Tavola 2.1'!D9+'Tavola 1.3'!D9</f>
        <v>1319.6</v>
      </c>
      <c r="D9" s="172"/>
      <c r="E9" s="24"/>
      <c r="F9" s="24"/>
      <c r="G9" s="8"/>
    </row>
    <row r="10" spans="1:13" ht="32.5" customHeight="1" x14ac:dyDescent="0.35">
      <c r="A10" s="90" t="s">
        <v>178</v>
      </c>
      <c r="B10" s="58">
        <f>+'Tavola 2.1'!B10+'Tavola 1.3'!B10</f>
        <v>5717057</v>
      </c>
      <c r="C10" s="96">
        <f>+'Tavola 2.1'!D10+'Tavola 1.3'!D10</f>
        <v>1321.8</v>
      </c>
      <c r="D10" s="172"/>
      <c r="E10" s="24"/>
      <c r="F10" s="24"/>
      <c r="G10" s="8"/>
    </row>
    <row r="11" spans="1:13" ht="32.5" customHeight="1" x14ac:dyDescent="0.35">
      <c r="A11" s="90" t="s">
        <v>179</v>
      </c>
      <c r="B11" s="58">
        <f>+'Tavola 2.1'!B11+'Tavola 1.3'!B11</f>
        <v>5767006</v>
      </c>
      <c r="C11" s="96">
        <f>+'Tavola 2.1'!D11+'Tavola 1.3'!D11</f>
        <v>1331.8999999999999</v>
      </c>
      <c r="D11" s="172"/>
      <c r="E11" s="24"/>
      <c r="F11" s="24"/>
      <c r="G11" s="8"/>
    </row>
    <row r="12" spans="1:13" ht="32.5" customHeight="1" x14ac:dyDescent="0.35">
      <c r="A12" s="90" t="s">
        <v>180</v>
      </c>
      <c r="B12" s="58">
        <f>+'Tavola 2.1'!B12+'Tavola 1.3'!B12</f>
        <v>5804071</v>
      </c>
      <c r="C12" s="96">
        <f>+'Tavola 2.1'!D12+'Tavola 1.3'!D12</f>
        <v>1339.3999999999999</v>
      </c>
      <c r="D12" s="172"/>
      <c r="E12" s="24"/>
      <c r="F12" s="24"/>
      <c r="G12" s="8"/>
    </row>
    <row r="13" spans="1:13" ht="32.5" customHeight="1" thickBot="1" x14ac:dyDescent="0.4">
      <c r="A13" s="173" t="s">
        <v>181</v>
      </c>
      <c r="B13" s="174">
        <f>+'Tavola 2.1'!B13+'Tavola 1.3'!B13</f>
        <v>5834149</v>
      </c>
      <c r="C13" s="175">
        <f>+'Tavola 2.1'!D13+'Tavola 1.3'!D13</f>
        <v>1346.5</v>
      </c>
      <c r="D13" s="172"/>
      <c r="E13" s="24"/>
      <c r="F13" s="24"/>
      <c r="G13" s="8"/>
    </row>
    <row r="14" spans="1:13" ht="26.5" customHeight="1" thickTop="1" x14ac:dyDescent="0.35">
      <c r="A14" s="282" t="s">
        <v>193</v>
      </c>
      <c r="B14" s="283"/>
      <c r="C14" s="284">
        <f>SUM(C4:C13)</f>
        <v>13194</v>
      </c>
      <c r="D14" s="172"/>
      <c r="E14" s="266"/>
      <c r="F14" s="24"/>
      <c r="G14" s="8"/>
    </row>
    <row r="15" spans="1:13" s="151" customFormat="1" ht="26.5" customHeight="1" x14ac:dyDescent="0.3">
      <c r="A15" s="285" t="s">
        <v>198</v>
      </c>
      <c r="B15" s="286">
        <f>AVERAGE(B4:B13)</f>
        <v>5710843.7999999998</v>
      </c>
      <c r="C15" s="287"/>
      <c r="D15" s="176"/>
      <c r="E15" s="268"/>
      <c r="F15" s="177"/>
      <c r="G15" s="178"/>
    </row>
    <row r="16" spans="1:13" ht="9" customHeight="1" thickBot="1" x14ac:dyDescent="0.4">
      <c r="A16" s="288"/>
      <c r="B16" s="289"/>
      <c r="C16" s="290"/>
      <c r="D16" s="172"/>
      <c r="E16" s="267"/>
      <c r="F16" s="24"/>
      <c r="G16" s="8"/>
    </row>
    <row r="17" spans="1:7" ht="38.15" customHeight="1" thickTop="1" x14ac:dyDescent="0.3">
      <c r="A17" s="291"/>
      <c r="B17" s="433" t="s">
        <v>171</v>
      </c>
      <c r="C17" s="433"/>
      <c r="D17" s="172"/>
      <c r="E17" s="267"/>
      <c r="F17" s="24"/>
      <c r="G17" s="8"/>
    </row>
    <row r="18" spans="1:7" ht="38.15" customHeight="1" x14ac:dyDescent="0.35">
      <c r="A18" s="90" t="s">
        <v>182</v>
      </c>
      <c r="B18" s="58">
        <f>+'Tavola 2.1'!B18+'Tavola 1.3'!B18</f>
        <v>5849829</v>
      </c>
      <c r="C18" s="96">
        <f>+'Tavola 2.1'!D18+'Tavola 1.3'!D18</f>
        <v>1513.8</v>
      </c>
      <c r="D18" s="278"/>
      <c r="E18" s="267"/>
      <c r="F18" s="24"/>
      <c r="G18" s="8"/>
    </row>
    <row r="19" spans="1:7" s="151" customFormat="1" ht="32.5" customHeight="1" x14ac:dyDescent="0.3">
      <c r="A19" s="90" t="s">
        <v>184</v>
      </c>
      <c r="B19" s="58">
        <f>+'Tavola 2.1'!B19+'Tavola 1.3'!B19</f>
        <v>5820782</v>
      </c>
      <c r="C19" s="96">
        <f>+'Tavola 2.1'!D19+'Tavola 1.3'!D19</f>
        <v>1508.1999999999998</v>
      </c>
      <c r="D19" s="176"/>
      <c r="E19" s="268"/>
      <c r="F19" s="177"/>
      <c r="G19" s="178"/>
    </row>
    <row r="20" spans="1:7" s="151" customFormat="1" ht="32.5" customHeight="1" x14ac:dyDescent="0.3">
      <c r="A20" s="90" t="s">
        <v>172</v>
      </c>
      <c r="B20" s="58">
        <f>+'Tavola 2.1'!B20+'Tavola 1.3'!B20</f>
        <v>5980697</v>
      </c>
      <c r="C20" s="96">
        <f>+'Tavola 2.1'!D20+'Tavola 1.3'!D20</f>
        <v>1494.8</v>
      </c>
      <c r="D20" s="176"/>
      <c r="E20" s="268"/>
      <c r="F20" s="177"/>
      <c r="G20" s="178"/>
    </row>
    <row r="21" spans="1:7" s="151" customFormat="1" ht="32.5" customHeight="1" x14ac:dyDescent="0.3">
      <c r="A21" s="90" t="s">
        <v>173</v>
      </c>
      <c r="B21" s="58">
        <f>+'Tavola 2.1'!B21+'Tavola 1.3'!B21</f>
        <v>5953278</v>
      </c>
      <c r="C21" s="96">
        <f>+'Tavola 2.1'!D21+'Tavola 1.3'!D21</f>
        <v>1490.1</v>
      </c>
      <c r="D21" s="176"/>
      <c r="E21" s="268"/>
      <c r="F21" s="177"/>
      <c r="G21" s="178"/>
    </row>
    <row r="22" spans="1:7" s="151" customFormat="1" ht="32.5" customHeight="1" x14ac:dyDescent="0.3">
      <c r="A22" s="90" t="s">
        <v>174</v>
      </c>
      <c r="B22" s="58">
        <f>+'Tavola 2.1'!B22+'Tavola 1.3'!B22</f>
        <v>5937327</v>
      </c>
      <c r="C22" s="96">
        <f>+'Tavola 2.1'!D22+'Tavola 1.3'!D22</f>
        <v>1487.2</v>
      </c>
      <c r="D22" s="176"/>
      <c r="E22" s="268"/>
      <c r="F22" s="177"/>
      <c r="G22" s="178"/>
    </row>
    <row r="23" spans="1:7" s="151" customFormat="1" ht="32.5" customHeight="1" x14ac:dyDescent="0.3">
      <c r="A23" s="90" t="s">
        <v>175</v>
      </c>
      <c r="B23" s="58">
        <f>+'Tavola 2.1'!B23+'Tavola 1.3'!B23</f>
        <v>5916593</v>
      </c>
      <c r="C23" s="96">
        <f>+'Tavola 2.1'!D23+'Tavola 1.3'!D23</f>
        <v>1482</v>
      </c>
      <c r="D23" s="176"/>
      <c r="E23" s="268"/>
      <c r="F23" s="177"/>
      <c r="G23" s="178"/>
    </row>
    <row r="24" spans="1:7" s="151" customFormat="1" ht="32.5" customHeight="1" x14ac:dyDescent="0.3">
      <c r="A24" s="90" t="s">
        <v>176</v>
      </c>
      <c r="B24" s="58">
        <f>+'Tavola 2.1'!B24+'Tavola 1.3'!B24</f>
        <v>5890992</v>
      </c>
      <c r="C24" s="96">
        <f>+'Tavola 2.1'!D24+'Tavola 1.3'!D24</f>
        <v>1473.5</v>
      </c>
      <c r="D24" s="176"/>
      <c r="E24" s="268"/>
      <c r="F24" s="177"/>
      <c r="G24" s="178"/>
    </row>
    <row r="25" spans="1:7" s="151" customFormat="1" ht="32.5" customHeight="1" thickBot="1" x14ac:dyDescent="0.35">
      <c r="A25" s="173" t="s">
        <v>177</v>
      </c>
      <c r="B25" s="174">
        <f>+'Tavola 2.1'!B25+'Tavola 1.3'!B25</f>
        <v>5804995</v>
      </c>
      <c r="C25" s="175">
        <f>+'Tavola 2.1'!D25+'Tavola 1.3'!D25</f>
        <v>1454.1</v>
      </c>
      <c r="D25" s="176"/>
      <c r="E25" s="268"/>
      <c r="F25" s="177"/>
      <c r="G25" s="178"/>
    </row>
    <row r="26" spans="1:7" ht="26.5" customHeight="1" thickTop="1" x14ac:dyDescent="0.35">
      <c r="A26" s="282" t="s">
        <v>194</v>
      </c>
      <c r="B26" s="283"/>
      <c r="C26" s="284">
        <f>SUM(C18:C25)</f>
        <v>11903.699999999999</v>
      </c>
      <c r="D26" s="279"/>
      <c r="E26" s="266"/>
      <c r="F26" s="24"/>
      <c r="G26" s="8"/>
    </row>
    <row r="27" spans="1:7" ht="26.5" customHeight="1" x14ac:dyDescent="0.35">
      <c r="A27" s="282" t="s">
        <v>199</v>
      </c>
      <c r="B27" s="283">
        <f>AVERAGE(B18:B25)</f>
        <v>5894311.625</v>
      </c>
      <c r="C27" s="284"/>
      <c r="D27" s="172"/>
      <c r="E27" s="267"/>
      <c r="F27" s="24"/>
      <c r="G27" s="8"/>
    </row>
    <row r="28" spans="1:7" ht="51" customHeight="1" x14ac:dyDescent="0.35">
      <c r="A28" s="434" t="s">
        <v>238</v>
      </c>
      <c r="B28" s="434"/>
      <c r="C28" s="434"/>
    </row>
    <row r="29" spans="1:7" x14ac:dyDescent="0.35">
      <c r="B29" s="4"/>
    </row>
    <row r="30" spans="1:7" x14ac:dyDescent="0.35">
      <c r="B30" s="4"/>
    </row>
    <row r="31" spans="1:7" x14ac:dyDescent="0.35">
      <c r="B31" s="4"/>
    </row>
    <row r="32" spans="1:7" x14ac:dyDescent="0.35">
      <c r="B32" s="4"/>
    </row>
    <row r="33" spans="2:2" x14ac:dyDescent="0.35">
      <c r="B33" s="4"/>
    </row>
    <row r="34" spans="2:2" x14ac:dyDescent="0.35">
      <c r="B34" s="4"/>
    </row>
    <row r="35" spans="2:2" x14ac:dyDescent="0.35">
      <c r="B35" s="4"/>
    </row>
    <row r="36" spans="2:2" x14ac:dyDescent="0.35">
      <c r="B36" s="4"/>
    </row>
    <row r="37" spans="2:2" x14ac:dyDescent="0.35">
      <c r="B37" s="4"/>
    </row>
    <row r="38" spans="2:2" x14ac:dyDescent="0.35">
      <c r="B38" s="4"/>
    </row>
    <row r="39" spans="2:2" x14ac:dyDescent="0.35">
      <c r="B39" s="4"/>
    </row>
    <row r="40" spans="2:2" x14ac:dyDescent="0.35">
      <c r="B40" s="4"/>
    </row>
    <row r="41" spans="2:2" x14ac:dyDescent="0.35">
      <c r="B41" s="4"/>
    </row>
    <row r="42" spans="2:2" x14ac:dyDescent="0.35">
      <c r="B42" s="4"/>
    </row>
    <row r="43" spans="2:2" x14ac:dyDescent="0.35">
      <c r="B43" s="4"/>
    </row>
    <row r="44" spans="2:2" x14ac:dyDescent="0.35">
      <c r="B44" s="4"/>
    </row>
  </sheetData>
  <mergeCells count="3">
    <mergeCell ref="B3:C3"/>
    <mergeCell ref="B17:C17"/>
    <mergeCell ref="A28:C28"/>
  </mergeCells>
  <phoneticPr fontId="10" type="noConversion"/>
  <pageMargins left="0.70866141732283472" right="0.70866141732283472" top="0.94488188976377963" bottom="0.74803149606299213" header="0.31496062992125984" footer="0.31496062992125984"/>
  <pageSetup paperSize="9" scale="63" orientation="portrait" r:id="rId1"/>
  <headerFooter>
    <oddHeader>&amp;COSSERVATORIO ASSEGNO UNICO UNIVERSALE</oddHeader>
    <oddFooter>&amp;CINPS - COORDINAMENTO GENERALE STATISTICO ATTUARIALE</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0A7C77-AA8C-4D60-AED1-3ABD59298563}">
  <sheetPr>
    <pageSetUpPr fitToPage="1"/>
  </sheetPr>
  <dimension ref="A1:G53"/>
  <sheetViews>
    <sheetView showGridLines="0" tabSelected="1" topLeftCell="A19" zoomScale="75" zoomScaleNormal="75" workbookViewId="0">
      <selection activeCell="B1" sqref="B1"/>
    </sheetView>
  </sheetViews>
  <sheetFormatPr defaultColWidth="13.453125" defaultRowHeight="10" x14ac:dyDescent="0.35"/>
  <cols>
    <col min="1" max="1" width="31.54296875" style="1" customWidth="1"/>
    <col min="2" max="2" width="21.54296875" style="1" customWidth="1"/>
    <col min="3" max="3" width="24.81640625" style="1" customWidth="1"/>
    <col min="4" max="4" width="23.54296875" style="66" customWidth="1"/>
    <col min="5" max="5" width="20.453125" style="1" customWidth="1"/>
    <col min="6" max="6" width="22.81640625" style="1" customWidth="1"/>
    <col min="7" max="7" width="19.26953125" style="1" customWidth="1"/>
    <col min="8" max="16384" width="13.453125" style="1"/>
  </cols>
  <sheetData>
    <row r="1" spans="1:7" ht="57" customHeight="1" thickBot="1" x14ac:dyDescent="0.4">
      <c r="A1" s="432" t="s">
        <v>206</v>
      </c>
      <c r="B1" s="432"/>
      <c r="C1" s="432"/>
      <c r="D1" s="432"/>
      <c r="E1" s="432"/>
      <c r="F1" s="432"/>
      <c r="G1" s="432"/>
    </row>
    <row r="2" spans="1:7" ht="44.15" customHeight="1" thickTop="1" x14ac:dyDescent="0.35">
      <c r="A2" s="412" t="s">
        <v>80</v>
      </c>
      <c r="B2" s="435" t="s">
        <v>125</v>
      </c>
      <c r="C2" s="435"/>
      <c r="D2" s="436"/>
      <c r="E2" s="435" t="s">
        <v>229</v>
      </c>
      <c r="F2" s="435"/>
      <c r="G2" s="435"/>
    </row>
    <row r="3" spans="1:7" ht="71.5" customHeight="1" thickBot="1" x14ac:dyDescent="0.4">
      <c r="A3" s="413"/>
      <c r="B3" s="124" t="s">
        <v>234</v>
      </c>
      <c r="C3" s="124" t="s">
        <v>235</v>
      </c>
      <c r="D3" s="301" t="s">
        <v>190</v>
      </c>
      <c r="E3" s="124" t="s">
        <v>234</v>
      </c>
      <c r="F3" s="124" t="s">
        <v>235</v>
      </c>
      <c r="G3" s="281" t="s">
        <v>190</v>
      </c>
    </row>
    <row r="4" spans="1:7" ht="25.4" customHeight="1" thickTop="1" x14ac:dyDescent="0.35">
      <c r="A4" s="58" t="s">
        <v>4</v>
      </c>
      <c r="B4" s="58">
        <f>+'Tavola 2.3'!B4+'Tavola 1.11'!B4</f>
        <v>407419</v>
      </c>
      <c r="C4" s="58">
        <v>636204</v>
      </c>
      <c r="D4" s="302">
        <f>+C4/B4</f>
        <v>1.5615472032477622</v>
      </c>
      <c r="E4" s="58">
        <f>+'Tavola 2.3'!G4+'Tavola 1.11'!G4</f>
        <v>413373</v>
      </c>
      <c r="F4" s="58">
        <v>647534</v>
      </c>
      <c r="G4" s="317">
        <f>+F4/E4</f>
        <v>1.5664641860982695</v>
      </c>
    </row>
    <row r="5" spans="1:7" ht="21.75" customHeight="1" x14ac:dyDescent="0.35">
      <c r="A5" s="58" t="s">
        <v>5</v>
      </c>
      <c r="B5" s="58">
        <f>+'Tavola 2.3'!B5+'Tavola 1.11'!B5</f>
        <v>11821</v>
      </c>
      <c r="C5" s="58">
        <v>19127</v>
      </c>
      <c r="D5" s="302">
        <f t="shared" ref="D5:D24" si="0">+C5/B5</f>
        <v>1.6180526182218087</v>
      </c>
      <c r="E5" s="58">
        <f>+'Tavola 2.3'!G5+'Tavola 1.11'!G5</f>
        <v>12053</v>
      </c>
      <c r="F5" s="58">
        <v>19438</v>
      </c>
      <c r="G5" s="96">
        <f t="shared" ref="G5:G24" si="1">+F5/E5</f>
        <v>1.6127105284991288</v>
      </c>
    </row>
    <row r="6" spans="1:7" ht="21.75" customHeight="1" x14ac:dyDescent="0.35">
      <c r="A6" s="58" t="s">
        <v>6</v>
      </c>
      <c r="B6" s="58">
        <f>+'Tavola 2.3'!B6+'Tavola 1.11'!B6</f>
        <v>1005420</v>
      </c>
      <c r="C6" s="58">
        <v>1615444</v>
      </c>
      <c r="D6" s="302">
        <f t="shared" si="0"/>
        <v>1.6067354936245548</v>
      </c>
      <c r="E6" s="58">
        <f>+'Tavola 2.3'!G6+'Tavola 1.11'!G6</f>
        <v>1023591</v>
      </c>
      <c r="F6" s="58">
        <v>1642950</v>
      </c>
      <c r="G6" s="96">
        <f t="shared" si="1"/>
        <v>1.6050844526768993</v>
      </c>
    </row>
    <row r="7" spans="1:7" ht="21.75" customHeight="1" x14ac:dyDescent="0.35">
      <c r="A7" s="58" t="s">
        <v>71</v>
      </c>
      <c r="B7" s="58">
        <f>+'Tavola 2.3'!B7+'Tavola 1.11'!B7</f>
        <v>56843</v>
      </c>
      <c r="C7" s="58">
        <v>96411</v>
      </c>
      <c r="D7" s="302">
        <f t="shared" si="0"/>
        <v>1.6960927466882465</v>
      </c>
      <c r="E7" s="58">
        <f>+'Tavola 2.3'!G7+'Tavola 1.11'!G7</f>
        <v>57573</v>
      </c>
      <c r="F7" s="58">
        <v>97240</v>
      </c>
      <c r="G7" s="96">
        <f t="shared" si="1"/>
        <v>1.6889861567054001</v>
      </c>
    </row>
    <row r="8" spans="1:7" ht="21.75" customHeight="1" x14ac:dyDescent="0.35">
      <c r="A8" s="58" t="s">
        <v>72</v>
      </c>
      <c r="B8" s="58">
        <f>+'Tavola 2.3'!B8+'Tavola 1.11'!B8</f>
        <v>55282</v>
      </c>
      <c r="C8" s="58">
        <v>99275</v>
      </c>
      <c r="D8" s="302">
        <f t="shared" si="0"/>
        <v>1.7957924821822655</v>
      </c>
      <c r="E8" s="58">
        <f>+'Tavola 2.3'!G8+'Tavola 1.11'!G8</f>
        <v>57037</v>
      </c>
      <c r="F8" s="58">
        <v>101658</v>
      </c>
      <c r="G8" s="96">
        <f t="shared" si="1"/>
        <v>1.7823167417641179</v>
      </c>
    </row>
    <row r="9" spans="1:7" ht="21.75" customHeight="1" x14ac:dyDescent="0.35">
      <c r="A9" s="58" t="s">
        <v>7</v>
      </c>
      <c r="B9" s="58">
        <f>+'Tavola 2.3'!B9+'Tavola 1.11'!B9</f>
        <v>478059</v>
      </c>
      <c r="C9" s="58">
        <v>768944</v>
      </c>
      <c r="D9" s="302">
        <f t="shared" si="0"/>
        <v>1.6084709209532715</v>
      </c>
      <c r="E9" s="58">
        <f>+'Tavola 2.3'!G9+'Tavola 1.11'!G9</f>
        <v>488606</v>
      </c>
      <c r="F9" s="58">
        <v>783618</v>
      </c>
      <c r="G9" s="96">
        <f t="shared" si="1"/>
        <v>1.6037830071673291</v>
      </c>
    </row>
    <row r="10" spans="1:7" ht="21.75" customHeight="1" x14ac:dyDescent="0.35">
      <c r="A10" s="58" t="s">
        <v>63</v>
      </c>
      <c r="B10" s="58">
        <f>+'Tavola 2.3'!B10+'Tavola 1.11'!B10</f>
        <v>112030</v>
      </c>
      <c r="C10" s="58">
        <v>176291</v>
      </c>
      <c r="D10" s="302">
        <f t="shared" si="0"/>
        <v>1.5736052842988486</v>
      </c>
      <c r="E10" s="58">
        <f>+'Tavola 2.3'!G10+'Tavola 1.11'!G10</f>
        <v>114072</v>
      </c>
      <c r="F10" s="58">
        <v>179357</v>
      </c>
      <c r="G10" s="96">
        <f t="shared" si="1"/>
        <v>1.5723139771372467</v>
      </c>
    </row>
    <row r="11" spans="1:7" ht="21.75" customHeight="1" x14ac:dyDescent="0.35">
      <c r="A11" s="58" t="s">
        <v>8</v>
      </c>
      <c r="B11" s="58">
        <f>+'Tavola 2.3'!B11+'Tavola 1.11'!B11</f>
        <v>133709</v>
      </c>
      <c r="C11" s="58">
        <v>201313</v>
      </c>
      <c r="D11" s="302">
        <f t="shared" si="0"/>
        <v>1.5056054566259565</v>
      </c>
      <c r="E11" s="58">
        <f>+'Tavola 2.3'!G11+'Tavola 1.11'!G11</f>
        <v>136449</v>
      </c>
      <c r="F11" s="58">
        <v>206021</v>
      </c>
      <c r="G11" s="96">
        <f t="shared" si="1"/>
        <v>1.5098754846132987</v>
      </c>
    </row>
    <row r="12" spans="1:7" ht="21.75" customHeight="1" x14ac:dyDescent="0.35">
      <c r="A12" s="58" t="s">
        <v>9</v>
      </c>
      <c r="B12" s="58">
        <f>+'Tavola 2.3'!B12+'Tavola 1.11'!B12</f>
        <v>446662</v>
      </c>
      <c r="C12" s="58">
        <v>703098</v>
      </c>
      <c r="D12" s="302">
        <f t="shared" si="0"/>
        <v>1.5741164459927193</v>
      </c>
      <c r="E12" s="58">
        <f>+'Tavola 2.3'!G12+'Tavola 1.11'!G12</f>
        <v>454850</v>
      </c>
      <c r="F12" s="58">
        <v>715611</v>
      </c>
      <c r="G12" s="96">
        <f t="shared" si="1"/>
        <v>1.5732900956359239</v>
      </c>
    </row>
    <row r="13" spans="1:7" ht="21.75" customHeight="1" x14ac:dyDescent="0.35">
      <c r="A13" s="58" t="s">
        <v>10</v>
      </c>
      <c r="B13" s="58">
        <f>+'Tavola 2.3'!B13+'Tavola 1.11'!B13</f>
        <v>355858</v>
      </c>
      <c r="C13" s="58">
        <v>538975</v>
      </c>
      <c r="D13" s="302">
        <f t="shared" si="0"/>
        <v>1.5145788488666827</v>
      </c>
      <c r="E13" s="58">
        <f>+'Tavola 2.3'!G13+'Tavola 1.11'!G13</f>
        <v>361249</v>
      </c>
      <c r="F13" s="58">
        <v>547846</v>
      </c>
      <c r="G13" s="96">
        <f t="shared" si="1"/>
        <v>1.5165329177381806</v>
      </c>
    </row>
    <row r="14" spans="1:7" ht="21.75" customHeight="1" x14ac:dyDescent="0.35">
      <c r="A14" s="58" t="s">
        <v>11</v>
      </c>
      <c r="B14" s="58">
        <f>+'Tavola 2.3'!B14+'Tavola 1.11'!B14</f>
        <v>87295</v>
      </c>
      <c r="C14" s="58">
        <v>133585</v>
      </c>
      <c r="D14" s="302">
        <f t="shared" si="0"/>
        <v>1.5302709204421787</v>
      </c>
      <c r="E14" s="58">
        <f>+'Tavola 2.3'!G14+'Tavola 1.11'!G14</f>
        <v>87971</v>
      </c>
      <c r="F14" s="58">
        <v>134928</v>
      </c>
      <c r="G14" s="96">
        <f t="shared" si="1"/>
        <v>1.5337781768992054</v>
      </c>
    </row>
    <row r="15" spans="1:7" ht="21.75" customHeight="1" x14ac:dyDescent="0.35">
      <c r="A15" s="58" t="s">
        <v>12</v>
      </c>
      <c r="B15" s="58">
        <f>+'Tavola 2.3'!B15+'Tavola 1.11'!B15</f>
        <v>151259</v>
      </c>
      <c r="C15" s="58">
        <v>235631</v>
      </c>
      <c r="D15" s="302">
        <f t="shared" si="0"/>
        <v>1.5577982136600137</v>
      </c>
      <c r="E15" s="58">
        <f>+'Tavola 2.3'!G15+'Tavola 1.11'!G15</f>
        <v>153256</v>
      </c>
      <c r="F15" s="58">
        <v>238944</v>
      </c>
      <c r="G15" s="96">
        <f t="shared" si="1"/>
        <v>1.5591167719371508</v>
      </c>
    </row>
    <row r="16" spans="1:7" ht="21.75" customHeight="1" x14ac:dyDescent="0.35">
      <c r="A16" s="58" t="s">
        <v>13</v>
      </c>
      <c r="B16" s="58">
        <f>+'Tavola 2.3'!B16+'Tavola 1.11'!B16</f>
        <v>603936</v>
      </c>
      <c r="C16" s="58">
        <v>916100</v>
      </c>
      <c r="D16" s="302">
        <f t="shared" si="0"/>
        <v>1.5168825835850157</v>
      </c>
      <c r="E16" s="58">
        <f>+'Tavola 2.3'!G16+'Tavola 1.11'!G16</f>
        <v>607395</v>
      </c>
      <c r="F16" s="58">
        <v>924933</v>
      </c>
      <c r="G16" s="96">
        <f t="shared" si="1"/>
        <v>1.5227866544834909</v>
      </c>
    </row>
    <row r="17" spans="1:7" ht="21.75" customHeight="1" x14ac:dyDescent="0.35">
      <c r="A17" s="58" t="s">
        <v>14</v>
      </c>
      <c r="B17" s="58">
        <f>+'Tavola 2.3'!B17+'Tavola 1.11'!B17</f>
        <v>130987</v>
      </c>
      <c r="C17" s="58">
        <v>203832</v>
      </c>
      <c r="D17" s="302">
        <f t="shared" si="0"/>
        <v>1.5561238901570384</v>
      </c>
      <c r="E17" s="58">
        <f>+'Tavola 2.3'!G17+'Tavola 1.11'!G17</f>
        <v>131558</v>
      </c>
      <c r="F17" s="58">
        <v>205878</v>
      </c>
      <c r="G17" s="96">
        <f t="shared" si="1"/>
        <v>1.5649219355721431</v>
      </c>
    </row>
    <row r="18" spans="1:7" ht="21.75" customHeight="1" x14ac:dyDescent="0.35">
      <c r="A18" s="58" t="s">
        <v>15</v>
      </c>
      <c r="B18" s="58">
        <f>+'Tavola 2.3'!B18+'Tavola 1.11'!B18</f>
        <v>28456</v>
      </c>
      <c r="C18" s="58">
        <v>44117</v>
      </c>
      <c r="D18" s="302">
        <f t="shared" si="0"/>
        <v>1.5503584481304471</v>
      </c>
      <c r="E18" s="58">
        <f>+'Tavola 2.3'!G18+'Tavola 1.11'!G18</f>
        <v>28458</v>
      </c>
      <c r="F18" s="58">
        <v>44405</v>
      </c>
      <c r="G18" s="96">
        <f t="shared" si="1"/>
        <v>1.5603696675802938</v>
      </c>
    </row>
    <row r="19" spans="1:7" ht="21.75" customHeight="1" x14ac:dyDescent="0.35">
      <c r="A19" s="58" t="s">
        <v>16</v>
      </c>
      <c r="B19" s="58">
        <f>+'Tavola 2.3'!B19+'Tavola 1.11'!B19</f>
        <v>703409</v>
      </c>
      <c r="C19" s="58">
        <v>1069746</v>
      </c>
      <c r="D19" s="302">
        <f t="shared" si="0"/>
        <v>1.5208022644009389</v>
      </c>
      <c r="E19" s="58">
        <f>+'Tavola 2.3'!G19+'Tavola 1.11'!G19</f>
        <v>686185</v>
      </c>
      <c r="F19" s="58">
        <v>1070906</v>
      </c>
      <c r="G19" s="96">
        <f t="shared" si="1"/>
        <v>1.5606665840844671</v>
      </c>
    </row>
    <row r="20" spans="1:7" ht="21.75" customHeight="1" x14ac:dyDescent="0.35">
      <c r="A20" s="58" t="s">
        <v>17</v>
      </c>
      <c r="B20" s="58">
        <f>+'Tavola 2.3'!B20+'Tavola 1.11'!B20</f>
        <v>450505</v>
      </c>
      <c r="C20" s="58">
        <v>683934</v>
      </c>
      <c r="D20" s="302">
        <f t="shared" si="0"/>
        <v>1.5181496320795551</v>
      </c>
      <c r="E20" s="58">
        <f>+'Tavola 2.3'!G20+'Tavola 1.11'!G20</f>
        <v>445186</v>
      </c>
      <c r="F20" s="58">
        <v>684353</v>
      </c>
      <c r="G20" s="96">
        <f t="shared" si="1"/>
        <v>1.5372293827748402</v>
      </c>
    </row>
    <row r="21" spans="1:7" ht="21.75" customHeight="1" x14ac:dyDescent="0.35">
      <c r="A21" s="58" t="s">
        <v>18</v>
      </c>
      <c r="B21" s="58">
        <f>+'Tavola 2.3'!B21+'Tavola 1.11'!B21</f>
        <v>55699</v>
      </c>
      <c r="C21" s="58">
        <v>87955</v>
      </c>
      <c r="D21" s="302">
        <f t="shared" si="0"/>
        <v>1.579112730928742</v>
      </c>
      <c r="E21" s="58">
        <f>+'Tavola 2.3'!G21+'Tavola 1.11'!G21</f>
        <v>55412</v>
      </c>
      <c r="F21" s="58">
        <v>87853</v>
      </c>
      <c r="G21" s="96">
        <f t="shared" si="1"/>
        <v>1.5854508048798095</v>
      </c>
    </row>
    <row r="22" spans="1:7" ht="21.75" customHeight="1" x14ac:dyDescent="0.35">
      <c r="A22" s="58" t="s">
        <v>19</v>
      </c>
      <c r="B22" s="58">
        <f>+'Tavola 2.3'!B22+'Tavola 1.11'!B22</f>
        <v>216547</v>
      </c>
      <c r="C22" s="58">
        <v>332859</v>
      </c>
      <c r="D22" s="302">
        <f t="shared" si="0"/>
        <v>1.5371212715946192</v>
      </c>
      <c r="E22" s="58">
        <f>+'Tavola 2.3'!G22+'Tavola 1.11'!G22</f>
        <v>211174</v>
      </c>
      <c r="F22" s="58">
        <v>333611</v>
      </c>
      <c r="G22" s="96">
        <f t="shared" si="1"/>
        <v>1.5797920198509285</v>
      </c>
    </row>
    <row r="23" spans="1:7" ht="21.75" customHeight="1" x14ac:dyDescent="0.35">
      <c r="A23" s="58" t="s">
        <v>20</v>
      </c>
      <c r="B23" s="58">
        <f>+'Tavola 2.3'!B23+'Tavola 1.11'!B23</f>
        <v>594005</v>
      </c>
      <c r="C23" s="58">
        <v>892917</v>
      </c>
      <c r="D23" s="302">
        <f t="shared" si="0"/>
        <v>1.5032146194055604</v>
      </c>
      <c r="E23" s="58">
        <f>+'Tavola 2.3'!G23+'Tavola 1.11'!G23</f>
        <v>578412</v>
      </c>
      <c r="F23" s="58">
        <v>894331</v>
      </c>
      <c r="G23" s="96">
        <f t="shared" si="1"/>
        <v>1.5461833433607879</v>
      </c>
    </row>
    <row r="24" spans="1:7" ht="21.75" customHeight="1" x14ac:dyDescent="0.35">
      <c r="A24" s="58" t="s">
        <v>21</v>
      </c>
      <c r="B24" s="58">
        <f>+'Tavola 2.3'!B24+'Tavola 1.11'!B24</f>
        <v>157215</v>
      </c>
      <c r="C24" s="58">
        <v>227655</v>
      </c>
      <c r="D24" s="302">
        <f t="shared" si="0"/>
        <v>1.4480488503005438</v>
      </c>
      <c r="E24" s="58">
        <f>+'Tavola 2.3'!G24+'Tavola 1.11'!G24</f>
        <v>155914</v>
      </c>
      <c r="F24" s="58">
        <v>228413</v>
      </c>
      <c r="G24" s="96">
        <f t="shared" si="1"/>
        <v>1.4649935220698591</v>
      </c>
    </row>
    <row r="25" spans="1:7" ht="21.75" customHeight="1" thickBot="1" x14ac:dyDescent="0.4">
      <c r="A25" s="113" t="s">
        <v>33</v>
      </c>
      <c r="B25" s="113">
        <f>SUM(B4:B24)</f>
        <v>6242416</v>
      </c>
      <c r="C25" s="113">
        <f>SUM(C4:C24)</f>
        <v>9683413</v>
      </c>
      <c r="D25" s="318">
        <f>+C25/B25</f>
        <v>1.5512284025928422</v>
      </c>
      <c r="E25" s="113">
        <f>SUM(E4:E24)</f>
        <v>6259774</v>
      </c>
      <c r="F25" s="113">
        <f>SUM(F4:F24)</f>
        <v>9789828</v>
      </c>
      <c r="G25" s="252">
        <f>+F25/E25</f>
        <v>1.5639267487931674</v>
      </c>
    </row>
    <row r="26" spans="1:7" ht="34.5" customHeight="1" thickTop="1" x14ac:dyDescent="0.3">
      <c r="A26" s="438" t="s">
        <v>237</v>
      </c>
      <c r="B26" s="438"/>
      <c r="C26" s="438"/>
      <c r="D26" s="438"/>
      <c r="E26" s="438"/>
      <c r="F26" s="438"/>
      <c r="G26" s="438"/>
    </row>
    <row r="27" spans="1:7" ht="39.65" customHeight="1" x14ac:dyDescent="0.35">
      <c r="A27" s="437" t="s">
        <v>233</v>
      </c>
      <c r="B27" s="437"/>
      <c r="C27" s="437"/>
      <c r="D27" s="437"/>
      <c r="E27" s="437"/>
      <c r="F27" s="437"/>
      <c r="G27" s="437"/>
    </row>
    <row r="28" spans="1:7" s="3" customFormat="1" ht="24" customHeight="1" x14ac:dyDescent="0.35">
      <c r="A28" s="437"/>
      <c r="B28" s="437"/>
      <c r="C28" s="437"/>
      <c r="D28" s="437"/>
      <c r="E28" s="437"/>
      <c r="F28" s="437"/>
      <c r="G28" s="437"/>
    </row>
    <row r="29" spans="1:7" ht="15" customHeight="1" x14ac:dyDescent="0.35">
      <c r="A29" s="437"/>
      <c r="B29" s="437"/>
      <c r="C29" s="437"/>
      <c r="D29" s="437"/>
      <c r="E29" s="437"/>
      <c r="F29" s="437"/>
      <c r="G29" s="437"/>
    </row>
    <row r="30" spans="1:7" ht="10" customHeight="1" x14ac:dyDescent="0.35">
      <c r="A30" s="437"/>
      <c r="B30" s="437"/>
      <c r="C30" s="437"/>
      <c r="D30" s="437"/>
      <c r="E30" s="437"/>
      <c r="F30" s="437"/>
      <c r="G30" s="437"/>
    </row>
    <row r="33" spans="2:4" x14ac:dyDescent="0.35">
      <c r="B33" s="4"/>
      <c r="C33" s="4"/>
    </row>
    <row r="34" spans="2:4" x14ac:dyDescent="0.35">
      <c r="B34" s="4"/>
      <c r="C34" s="4"/>
    </row>
    <row r="35" spans="2:4" x14ac:dyDescent="0.35">
      <c r="B35" s="4"/>
      <c r="C35" s="4"/>
    </row>
    <row r="36" spans="2:4" ht="13.5" x14ac:dyDescent="0.35">
      <c r="B36" s="4"/>
      <c r="C36" s="4"/>
      <c r="D36" s="65"/>
    </row>
    <row r="37" spans="2:4" x14ac:dyDescent="0.35">
      <c r="B37" s="4"/>
      <c r="C37" s="4"/>
    </row>
    <row r="38" spans="2:4" x14ac:dyDescent="0.35">
      <c r="B38" s="4"/>
      <c r="C38" s="4"/>
    </row>
    <row r="39" spans="2:4" x14ac:dyDescent="0.35">
      <c r="B39" s="4"/>
      <c r="C39" s="4"/>
    </row>
    <row r="40" spans="2:4" x14ac:dyDescent="0.35">
      <c r="B40" s="4"/>
      <c r="C40" s="4"/>
    </row>
    <row r="41" spans="2:4" x14ac:dyDescent="0.35">
      <c r="B41" s="4"/>
      <c r="C41" s="4"/>
    </row>
    <row r="42" spans="2:4" s="66" customFormat="1" x14ac:dyDescent="0.35">
      <c r="B42" s="4"/>
      <c r="C42" s="4"/>
    </row>
    <row r="43" spans="2:4" s="66" customFormat="1" x14ac:dyDescent="0.35">
      <c r="B43" s="4"/>
      <c r="C43" s="4"/>
    </row>
    <row r="44" spans="2:4" s="66" customFormat="1" x14ac:dyDescent="0.35">
      <c r="B44" s="4"/>
      <c r="C44" s="4"/>
    </row>
    <row r="45" spans="2:4" s="66" customFormat="1" x14ac:dyDescent="0.35">
      <c r="B45" s="4"/>
      <c r="C45" s="4"/>
    </row>
    <row r="46" spans="2:4" s="66" customFormat="1" x14ac:dyDescent="0.35">
      <c r="B46" s="4"/>
      <c r="C46" s="4"/>
    </row>
    <row r="47" spans="2:4" s="66" customFormat="1" x14ac:dyDescent="0.35">
      <c r="B47" s="4"/>
      <c r="C47" s="4"/>
    </row>
    <row r="48" spans="2:4" s="66" customFormat="1" x14ac:dyDescent="0.35">
      <c r="B48" s="4"/>
      <c r="C48" s="4"/>
    </row>
    <row r="49" spans="2:3" s="66" customFormat="1" x14ac:dyDescent="0.35">
      <c r="B49" s="4"/>
      <c r="C49" s="4"/>
    </row>
    <row r="50" spans="2:3" s="66" customFormat="1" x14ac:dyDescent="0.35">
      <c r="B50" s="4"/>
      <c r="C50" s="4"/>
    </row>
    <row r="51" spans="2:3" s="66" customFormat="1" x14ac:dyDescent="0.35">
      <c r="B51" s="4"/>
      <c r="C51" s="4"/>
    </row>
    <row r="52" spans="2:3" s="66" customFormat="1" x14ac:dyDescent="0.35">
      <c r="B52" s="4"/>
      <c r="C52" s="4"/>
    </row>
    <row r="53" spans="2:3" s="66" customFormat="1" x14ac:dyDescent="0.35">
      <c r="B53" s="4"/>
      <c r="C53" s="4"/>
    </row>
  </sheetData>
  <mergeCells count="6">
    <mergeCell ref="A2:A3"/>
    <mergeCell ref="B2:D2"/>
    <mergeCell ref="E2:G2"/>
    <mergeCell ref="A1:G1"/>
    <mergeCell ref="A27:G30"/>
    <mergeCell ref="A26:G26"/>
  </mergeCells>
  <pageMargins left="0.70866141732283472" right="0.70866141732283472" top="0.74803149606299213" bottom="0.74803149606299213" header="0.31496062992125984" footer="0.31496062992125984"/>
  <pageSetup paperSize="9" scale="53" orientation="portrait" r:id="rId1"/>
  <ignoredErrors>
    <ignoredError sqref="D25:E25 G25" formula="1"/>
  </ignoredError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B6DD5A-2E8E-47AE-99D5-C479FC6F8737}">
  <sheetPr>
    <pageSetUpPr fitToPage="1"/>
  </sheetPr>
  <dimension ref="A1"/>
  <sheetViews>
    <sheetView showGridLines="0" tabSelected="1" workbookViewId="0">
      <selection activeCell="B1" sqref="B1"/>
    </sheetView>
  </sheetViews>
  <sheetFormatPr defaultColWidth="8.81640625" defaultRowHeight="15" x14ac:dyDescent="0.3"/>
  <cols>
    <col min="1" max="16384" width="8.81640625" style="127"/>
  </cols>
  <sheetData>
    <row r="1" spans="1:1" x14ac:dyDescent="0.3">
      <c r="A1" s="126" t="s">
        <v>75</v>
      </c>
    </row>
  </sheetData>
  <pageMargins left="0.70866141732283472" right="0.70866141732283472" top="0.94488188976377963" bottom="0.74803149606299213" header="0.31496062992125984" footer="0.31496062992125984"/>
  <pageSetup paperSize="9" scale="99" orientation="portrait" r:id="rId1"/>
  <headerFooter>
    <oddHeader>&amp;COSSERVATORIO ASSEGNO UNICO UNIVERSALE</oddHeader>
    <oddFooter>&amp;CINPS - COORDINAMENTO GENERALE STATISTICO ATTUARIALE</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1F1E03-03A0-44E0-AB3C-D6E11A46A0B5}">
  <sheetPr>
    <pageSetUpPr fitToPage="1"/>
  </sheetPr>
  <dimension ref="B1:I25"/>
  <sheetViews>
    <sheetView tabSelected="1" workbookViewId="0">
      <selection activeCell="B1" sqref="B1"/>
    </sheetView>
  </sheetViews>
  <sheetFormatPr defaultRowHeight="14.5" x14ac:dyDescent="0.35"/>
  <sheetData>
    <row r="1" spans="2:9" x14ac:dyDescent="0.35">
      <c r="B1" t="s">
        <v>85</v>
      </c>
    </row>
    <row r="12" spans="2:9" ht="18.5" x14ac:dyDescent="0.35">
      <c r="B12" s="95" t="s">
        <v>90</v>
      </c>
    </row>
    <row r="13" spans="2:9" x14ac:dyDescent="0.35">
      <c r="B13" s="110"/>
    </row>
    <row r="15" spans="2:9" ht="14.5" customHeight="1" x14ac:dyDescent="0.35">
      <c r="B15" s="357" t="s">
        <v>100</v>
      </c>
      <c r="C15" s="357"/>
      <c r="D15" s="357"/>
      <c r="E15" s="357"/>
      <c r="F15" s="357"/>
      <c r="G15" s="357"/>
      <c r="H15" s="357"/>
      <c r="I15" s="357"/>
    </row>
    <row r="16" spans="2:9" x14ac:dyDescent="0.35">
      <c r="B16" s="357"/>
      <c r="C16" s="357"/>
      <c r="D16" s="357"/>
      <c r="E16" s="357"/>
      <c r="F16" s="357"/>
      <c r="G16" s="357"/>
      <c r="H16" s="357"/>
      <c r="I16" s="357"/>
    </row>
    <row r="17" spans="2:9" x14ac:dyDescent="0.35">
      <c r="B17" s="357"/>
      <c r="C17" s="357"/>
      <c r="D17" s="357"/>
      <c r="E17" s="357"/>
      <c r="F17" s="357"/>
      <c r="G17" s="357"/>
      <c r="H17" s="357"/>
      <c r="I17" s="357"/>
    </row>
    <row r="18" spans="2:9" x14ac:dyDescent="0.35">
      <c r="B18" s="357"/>
      <c r="C18" s="357"/>
      <c r="D18" s="357"/>
      <c r="E18" s="357"/>
      <c r="F18" s="357"/>
      <c r="G18" s="357"/>
      <c r="H18" s="357"/>
      <c r="I18" s="357"/>
    </row>
    <row r="19" spans="2:9" x14ac:dyDescent="0.35">
      <c r="B19" s="357"/>
      <c r="C19" s="357"/>
      <c r="D19" s="357"/>
      <c r="E19" s="357"/>
      <c r="F19" s="357"/>
      <c r="G19" s="357"/>
      <c r="H19" s="357"/>
      <c r="I19" s="357"/>
    </row>
    <row r="20" spans="2:9" x14ac:dyDescent="0.35">
      <c r="B20" s="357"/>
      <c r="C20" s="357"/>
      <c r="D20" s="357"/>
      <c r="E20" s="357"/>
      <c r="F20" s="357"/>
      <c r="G20" s="357"/>
      <c r="H20" s="357"/>
      <c r="I20" s="357"/>
    </row>
    <row r="21" spans="2:9" x14ac:dyDescent="0.35">
      <c r="B21" s="357"/>
      <c r="C21" s="357"/>
      <c r="D21" s="357"/>
      <c r="E21" s="357"/>
      <c r="F21" s="357"/>
      <c r="G21" s="357"/>
      <c r="H21" s="357"/>
      <c r="I21" s="357"/>
    </row>
    <row r="22" spans="2:9" x14ac:dyDescent="0.35">
      <c r="B22" s="357"/>
      <c r="C22" s="357"/>
      <c r="D22" s="357"/>
      <c r="E22" s="357"/>
      <c r="F22" s="357"/>
      <c r="G22" s="357"/>
      <c r="H22" s="357"/>
      <c r="I22" s="357"/>
    </row>
    <row r="23" spans="2:9" x14ac:dyDescent="0.35">
      <c r="B23" s="357"/>
      <c r="C23" s="357"/>
      <c r="D23" s="357"/>
      <c r="E23" s="357"/>
      <c r="F23" s="357"/>
      <c r="G23" s="357"/>
      <c r="H23" s="357"/>
      <c r="I23" s="357"/>
    </row>
    <row r="24" spans="2:9" x14ac:dyDescent="0.35">
      <c r="B24" s="357"/>
      <c r="C24" s="357"/>
      <c r="D24" s="357"/>
      <c r="E24" s="357"/>
      <c r="F24" s="357"/>
      <c r="G24" s="357"/>
      <c r="H24" s="357"/>
      <c r="I24" s="357"/>
    </row>
    <row r="25" spans="2:9" x14ac:dyDescent="0.35">
      <c r="B25" s="357"/>
      <c r="C25" s="357"/>
      <c r="D25" s="357"/>
      <c r="E25" s="357"/>
      <c r="F25" s="357"/>
      <c r="G25" s="357"/>
      <c r="H25" s="357"/>
      <c r="I25" s="357"/>
    </row>
  </sheetData>
  <mergeCells count="1">
    <mergeCell ref="B15:I25"/>
  </mergeCells>
  <pageMargins left="0.70866141732283472" right="0.70866141732283472" top="0.94488188976377963" bottom="0.74803149606299213" header="0.31496062992125984" footer="0.31496062992125984"/>
  <pageSetup paperSize="9" orientation="portrait" r:id="rId1"/>
  <headerFooter>
    <oddHeader>&amp;COSSERVATORIO ASSEGNO UNICO UNIVERSALE</oddHeader>
    <oddFooter>&amp;CINPS - COORDINAMENTO GENERALE STATISTICO ATTUARIALE</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8F1873-B3A6-4A34-87F4-23EBD5070864}">
  <sheetPr>
    <pageSetUpPr fitToPage="1"/>
  </sheetPr>
  <dimension ref="B1:G29"/>
  <sheetViews>
    <sheetView showGridLines="0" tabSelected="1" topLeftCell="A19" zoomScale="60" zoomScaleNormal="60" workbookViewId="0">
      <selection activeCell="B1" sqref="B1"/>
    </sheetView>
  </sheetViews>
  <sheetFormatPr defaultRowHeight="14.5" x14ac:dyDescent="0.35"/>
  <cols>
    <col min="1" max="1" width="2.7265625" customWidth="1"/>
    <col min="2" max="2" width="19.54296875" customWidth="1"/>
    <col min="3" max="4" width="19.453125" customWidth="1"/>
    <col min="5" max="5" width="23.81640625" customWidth="1"/>
    <col min="6" max="7" width="19.453125" customWidth="1"/>
  </cols>
  <sheetData>
    <row r="1" spans="2:7" ht="67" customHeight="1" thickBot="1" x14ac:dyDescent="0.4">
      <c r="B1" s="36" t="s">
        <v>188</v>
      </c>
      <c r="C1" s="9"/>
      <c r="D1" s="18"/>
      <c r="E1" s="18"/>
      <c r="F1" s="18"/>
      <c r="G1" s="9"/>
    </row>
    <row r="2" spans="2:7" ht="45" customHeight="1" thickTop="1" x14ac:dyDescent="0.35">
      <c r="B2" s="82"/>
      <c r="C2" s="358" t="s">
        <v>35</v>
      </c>
      <c r="D2" s="358"/>
      <c r="E2" s="358"/>
      <c r="F2" s="358"/>
      <c r="G2" s="358"/>
    </row>
    <row r="3" spans="2:7" ht="52" customHeight="1" thickBot="1" x14ac:dyDescent="0.4">
      <c r="B3" s="83" t="s">
        <v>34</v>
      </c>
      <c r="C3" s="26" t="s">
        <v>57</v>
      </c>
      <c r="D3" s="26" t="s">
        <v>58</v>
      </c>
      <c r="E3" s="26" t="s">
        <v>59</v>
      </c>
      <c r="F3" s="26" t="s">
        <v>60</v>
      </c>
      <c r="G3" s="27" t="s">
        <v>33</v>
      </c>
    </row>
    <row r="4" spans="2:7" ht="31" customHeight="1" thickTop="1" x14ac:dyDescent="0.35">
      <c r="B4" s="235"/>
      <c r="C4" s="360" t="s">
        <v>170</v>
      </c>
      <c r="D4" s="360"/>
      <c r="E4" s="360"/>
      <c r="F4" s="360"/>
      <c r="G4" s="360"/>
    </row>
    <row r="5" spans="2:7" ht="24" customHeight="1" x14ac:dyDescent="0.35">
      <c r="B5" s="238" t="s">
        <v>182</v>
      </c>
      <c r="C5" s="170">
        <v>860932</v>
      </c>
      <c r="D5" s="170">
        <v>294549</v>
      </c>
      <c r="E5" s="170">
        <v>40606</v>
      </c>
      <c r="F5" s="170">
        <v>978</v>
      </c>
      <c r="G5" s="171">
        <v>1197065</v>
      </c>
    </row>
    <row r="6" spans="2:7" ht="24" customHeight="1" x14ac:dyDescent="0.35">
      <c r="B6" s="238" t="s">
        <v>184</v>
      </c>
      <c r="C6" s="170">
        <v>787801</v>
      </c>
      <c r="D6" s="170">
        <v>864185</v>
      </c>
      <c r="E6" s="170">
        <v>202807</v>
      </c>
      <c r="F6" s="170">
        <v>1319</v>
      </c>
      <c r="G6" s="171">
        <v>1856112</v>
      </c>
    </row>
    <row r="7" spans="2:7" ht="24" customHeight="1" x14ac:dyDescent="0.35">
      <c r="B7" s="238" t="s">
        <v>172</v>
      </c>
      <c r="C7" s="170">
        <v>459999</v>
      </c>
      <c r="D7" s="170">
        <v>563067</v>
      </c>
      <c r="E7" s="170">
        <v>183209</v>
      </c>
      <c r="F7" s="170">
        <v>685</v>
      </c>
      <c r="G7" s="171">
        <v>1206960</v>
      </c>
    </row>
    <row r="8" spans="2:7" ht="24" customHeight="1" x14ac:dyDescent="0.35">
      <c r="B8" s="238" t="s">
        <v>173</v>
      </c>
      <c r="C8" s="170">
        <v>193194</v>
      </c>
      <c r="D8" s="170">
        <v>240709</v>
      </c>
      <c r="E8" s="170">
        <v>65489</v>
      </c>
      <c r="F8" s="170">
        <v>417</v>
      </c>
      <c r="G8" s="171">
        <v>499809</v>
      </c>
    </row>
    <row r="9" spans="2:7" ht="24" customHeight="1" x14ac:dyDescent="0.35">
      <c r="B9" s="238" t="s">
        <v>174</v>
      </c>
      <c r="C9" s="170">
        <v>174859</v>
      </c>
      <c r="D9" s="170">
        <v>212280</v>
      </c>
      <c r="E9" s="170">
        <v>48613</v>
      </c>
      <c r="F9" s="170">
        <v>553</v>
      </c>
      <c r="G9" s="171">
        <v>436305</v>
      </c>
    </row>
    <row r="10" spans="2:7" ht="24" customHeight="1" x14ac:dyDescent="0.35">
      <c r="B10" s="238" t="s">
        <v>175</v>
      </c>
      <c r="C10" s="170">
        <v>230657</v>
      </c>
      <c r="D10" s="170">
        <v>246245</v>
      </c>
      <c r="E10" s="170">
        <v>54124</v>
      </c>
      <c r="F10" s="170">
        <v>779</v>
      </c>
      <c r="G10" s="171">
        <v>531805</v>
      </c>
    </row>
    <row r="11" spans="2:7" ht="24" customHeight="1" x14ac:dyDescent="0.35">
      <c r="B11" s="238" t="s">
        <v>176</v>
      </c>
      <c r="C11" s="170">
        <v>41217</v>
      </c>
      <c r="D11" s="170">
        <v>44898</v>
      </c>
      <c r="E11" s="170">
        <v>6673</v>
      </c>
      <c r="F11" s="170">
        <v>197</v>
      </c>
      <c r="G11" s="171">
        <v>92985</v>
      </c>
    </row>
    <row r="12" spans="2:7" ht="24" customHeight="1" x14ac:dyDescent="0.35">
      <c r="B12" s="238" t="s">
        <v>177</v>
      </c>
      <c r="C12" s="170">
        <v>29952</v>
      </c>
      <c r="D12" s="170">
        <v>29229</v>
      </c>
      <c r="E12" s="170">
        <v>4143</v>
      </c>
      <c r="F12" s="170">
        <v>232</v>
      </c>
      <c r="G12" s="171">
        <v>63556</v>
      </c>
    </row>
    <row r="13" spans="2:7" ht="24" customHeight="1" x14ac:dyDescent="0.35">
      <c r="B13" s="238" t="s">
        <v>178</v>
      </c>
      <c r="C13" s="170">
        <v>38729</v>
      </c>
      <c r="D13" s="170">
        <v>51351</v>
      </c>
      <c r="E13" s="170">
        <v>6502</v>
      </c>
      <c r="F13" s="170">
        <v>169</v>
      </c>
      <c r="G13" s="171">
        <v>96751</v>
      </c>
    </row>
    <row r="14" spans="2:7" ht="24" customHeight="1" x14ac:dyDescent="0.35">
      <c r="B14" s="238" t="s">
        <v>179</v>
      </c>
      <c r="C14" s="170">
        <v>32577</v>
      </c>
      <c r="D14" s="170">
        <v>41599</v>
      </c>
      <c r="E14" s="170">
        <v>5118</v>
      </c>
      <c r="F14" s="170">
        <v>143</v>
      </c>
      <c r="G14" s="171">
        <v>79437</v>
      </c>
    </row>
    <row r="15" spans="2:7" ht="24" customHeight="1" x14ac:dyDescent="0.35">
      <c r="B15" s="238" t="s">
        <v>180</v>
      </c>
      <c r="C15" s="170">
        <v>30586</v>
      </c>
      <c r="D15" s="170">
        <v>38177</v>
      </c>
      <c r="E15" s="170">
        <v>4609</v>
      </c>
      <c r="F15" s="170">
        <v>91</v>
      </c>
      <c r="G15" s="171">
        <v>73463</v>
      </c>
    </row>
    <row r="16" spans="2:7" ht="24" customHeight="1" x14ac:dyDescent="0.35">
      <c r="B16" s="238" t="s">
        <v>181</v>
      </c>
      <c r="C16" s="170">
        <v>22394</v>
      </c>
      <c r="D16" s="170">
        <v>26643</v>
      </c>
      <c r="E16" s="170">
        <v>2953</v>
      </c>
      <c r="F16" s="170">
        <v>167</v>
      </c>
      <c r="G16" s="171">
        <v>52157</v>
      </c>
    </row>
    <row r="17" spans="2:7" ht="24" customHeight="1" thickBot="1" x14ac:dyDescent="0.4">
      <c r="B17" s="168" t="s">
        <v>157</v>
      </c>
      <c r="C17" s="169">
        <v>2902897</v>
      </c>
      <c r="D17" s="169">
        <v>2652932</v>
      </c>
      <c r="E17" s="169">
        <v>624846</v>
      </c>
      <c r="F17" s="169">
        <v>5730</v>
      </c>
      <c r="G17" s="169">
        <v>6186405</v>
      </c>
    </row>
    <row r="18" spans="2:7" ht="52" customHeight="1" thickTop="1" x14ac:dyDescent="0.35">
      <c r="B18" s="235"/>
      <c r="C18" s="360" t="s">
        <v>171</v>
      </c>
      <c r="D18" s="360"/>
      <c r="E18" s="360"/>
      <c r="F18" s="360"/>
      <c r="G18" s="360"/>
    </row>
    <row r="19" spans="2:7" ht="32.5" customHeight="1" x14ac:dyDescent="0.35">
      <c r="B19" s="238" t="s">
        <v>182</v>
      </c>
      <c r="C19" s="170">
        <v>26429</v>
      </c>
      <c r="D19" s="170">
        <v>23616</v>
      </c>
      <c r="E19" s="170">
        <v>2252</v>
      </c>
      <c r="F19" s="170">
        <v>162</v>
      </c>
      <c r="G19" s="171">
        <f>SUM(C19:F19)</f>
        <v>52459</v>
      </c>
    </row>
    <row r="20" spans="2:7" ht="32.5" customHeight="1" x14ac:dyDescent="0.35">
      <c r="B20" s="238" t="s">
        <v>184</v>
      </c>
      <c r="C20" s="170">
        <v>34843</v>
      </c>
      <c r="D20" s="170">
        <v>45777</v>
      </c>
      <c r="E20" s="170">
        <v>4942</v>
      </c>
      <c r="F20" s="170">
        <v>179</v>
      </c>
      <c r="G20" s="171">
        <f t="shared" ref="G20:G26" si="0">SUM(C20:F20)</f>
        <v>85741</v>
      </c>
    </row>
    <row r="21" spans="2:7" ht="32.5" customHeight="1" x14ac:dyDescent="0.35">
      <c r="B21" s="238" t="s">
        <v>172</v>
      </c>
      <c r="C21" s="170">
        <v>32434</v>
      </c>
      <c r="D21" s="170">
        <v>48940</v>
      </c>
      <c r="E21" s="170">
        <v>5465</v>
      </c>
      <c r="F21" s="170">
        <v>210</v>
      </c>
      <c r="G21" s="171">
        <f t="shared" si="0"/>
        <v>87049</v>
      </c>
    </row>
    <row r="22" spans="2:7" ht="32.5" customHeight="1" x14ac:dyDescent="0.35">
      <c r="B22" s="238" t="s">
        <v>173</v>
      </c>
      <c r="C22" s="170">
        <v>21999</v>
      </c>
      <c r="D22" s="170">
        <v>29126</v>
      </c>
      <c r="E22" s="170">
        <v>2994</v>
      </c>
      <c r="F22" s="170">
        <v>154</v>
      </c>
      <c r="G22" s="171">
        <f t="shared" si="0"/>
        <v>54273</v>
      </c>
    </row>
    <row r="23" spans="2:7" ht="32.5" customHeight="1" x14ac:dyDescent="0.35">
      <c r="B23" s="238" t="s">
        <v>174</v>
      </c>
      <c r="C23" s="170">
        <v>26409</v>
      </c>
      <c r="D23" s="170">
        <v>34874</v>
      </c>
      <c r="E23" s="170">
        <v>3390</v>
      </c>
      <c r="F23" s="170">
        <v>135</v>
      </c>
      <c r="G23" s="171">
        <f t="shared" si="0"/>
        <v>64808</v>
      </c>
    </row>
    <row r="24" spans="2:7" ht="32.5" customHeight="1" x14ac:dyDescent="0.35">
      <c r="B24" s="238" t="s">
        <v>175</v>
      </c>
      <c r="C24" s="170">
        <v>30215</v>
      </c>
      <c r="D24" s="170">
        <v>37545</v>
      </c>
      <c r="E24" s="170">
        <v>3985</v>
      </c>
      <c r="F24" s="170">
        <v>244</v>
      </c>
      <c r="G24" s="171">
        <f t="shared" si="0"/>
        <v>71989</v>
      </c>
    </row>
    <row r="25" spans="2:7" ht="32.5" customHeight="1" x14ac:dyDescent="0.35">
      <c r="B25" s="238" t="s">
        <v>176</v>
      </c>
      <c r="C25" s="170">
        <v>21418</v>
      </c>
      <c r="D25" s="170">
        <v>30077</v>
      </c>
      <c r="E25" s="170">
        <v>2812</v>
      </c>
      <c r="F25" s="170">
        <v>110</v>
      </c>
      <c r="G25" s="171">
        <f t="shared" si="0"/>
        <v>54417</v>
      </c>
    </row>
    <row r="26" spans="2:7" ht="32.5" customHeight="1" x14ac:dyDescent="0.35">
      <c r="B26" s="238" t="s">
        <v>177</v>
      </c>
      <c r="C26" s="170">
        <v>17548</v>
      </c>
      <c r="D26" s="170">
        <v>19506</v>
      </c>
      <c r="E26" s="170">
        <v>1819</v>
      </c>
      <c r="F26" s="170">
        <v>191</v>
      </c>
      <c r="G26" s="171">
        <f t="shared" si="0"/>
        <v>39064</v>
      </c>
    </row>
    <row r="27" spans="2:7" ht="30" customHeight="1" thickBot="1" x14ac:dyDescent="0.4">
      <c r="B27" s="168" t="s">
        <v>158</v>
      </c>
      <c r="C27" s="169">
        <f>SUM(C19:C26)</f>
        <v>211295</v>
      </c>
      <c r="D27" s="169">
        <f t="shared" ref="D27:G27" si="1">SUM(D19:D26)</f>
        <v>269461</v>
      </c>
      <c r="E27" s="169">
        <f t="shared" si="1"/>
        <v>27659</v>
      </c>
      <c r="F27" s="169">
        <f t="shared" si="1"/>
        <v>1385</v>
      </c>
      <c r="G27" s="169">
        <f t="shared" si="1"/>
        <v>509800</v>
      </c>
    </row>
    <row r="28" spans="2:7" ht="141" customHeight="1" thickTop="1" x14ac:dyDescent="0.35">
      <c r="B28" s="359" t="s">
        <v>159</v>
      </c>
      <c r="C28" s="359"/>
      <c r="D28" s="359"/>
      <c r="E28" s="359"/>
      <c r="F28" s="359"/>
      <c r="G28" s="359"/>
    </row>
    <row r="29" spans="2:7" ht="23.15" customHeight="1" x14ac:dyDescent="0.35">
      <c r="B29" s="136"/>
    </row>
  </sheetData>
  <mergeCells count="4">
    <mergeCell ref="C2:G2"/>
    <mergeCell ref="B28:G28"/>
    <mergeCell ref="C4:G4"/>
    <mergeCell ref="C18:G18"/>
  </mergeCells>
  <phoneticPr fontId="10" type="noConversion"/>
  <pageMargins left="0.70866141732283472" right="0.70866141732283472" top="0.94488188976377963" bottom="0.74803149606299213" header="0.31496062992125984" footer="0.31496062992125984"/>
  <pageSetup paperSize="9" scale="70" orientation="portrait" r:id="rId1"/>
  <headerFooter>
    <oddHeader>&amp;COSSERVATORIO ASSEGNO UNICO UNIVERSALE</oddHeader>
    <oddFooter>&amp;CINPS - COORDINAMENTO GENERALE STATISTICO ATTUARIALE</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D9F0A4-D231-4C47-B2EA-FCF7E77E4DAA}">
  <sheetPr>
    <pageSetUpPr fitToPage="1"/>
  </sheetPr>
  <dimension ref="A1:L187"/>
  <sheetViews>
    <sheetView showGridLines="0" tabSelected="1" topLeftCell="A25" zoomScale="60" zoomScaleNormal="60" workbookViewId="0">
      <selection activeCell="B1" sqref="B1"/>
    </sheetView>
  </sheetViews>
  <sheetFormatPr defaultColWidth="32.54296875" defaultRowHeight="15" x14ac:dyDescent="0.3"/>
  <cols>
    <col min="1" max="1" width="30.81640625" style="9" customWidth="1"/>
    <col min="2" max="9" width="19.453125" style="9" customWidth="1"/>
    <col min="10" max="10" width="9.1796875" style="9" customWidth="1"/>
    <col min="11" max="16384" width="32.54296875" style="9"/>
  </cols>
  <sheetData>
    <row r="1" spans="1:11" ht="63.65" customHeight="1" thickBot="1" x14ac:dyDescent="0.35">
      <c r="A1" s="86" t="s">
        <v>126</v>
      </c>
      <c r="B1" s="163"/>
      <c r="C1" s="163"/>
      <c r="D1" s="163"/>
      <c r="E1" s="163"/>
      <c r="F1" s="163"/>
      <c r="G1" s="163"/>
      <c r="H1" s="163"/>
      <c r="I1" s="163"/>
    </row>
    <row r="2" spans="1:11" ht="52.5" customHeight="1" thickTop="1" x14ac:dyDescent="0.3">
      <c r="A2" s="51"/>
      <c r="B2" s="358" t="s">
        <v>127</v>
      </c>
      <c r="C2" s="358"/>
      <c r="D2" s="366" t="s">
        <v>129</v>
      </c>
      <c r="E2" s="367"/>
      <c r="F2" s="358" t="s">
        <v>128</v>
      </c>
      <c r="G2" s="358"/>
      <c r="H2" s="358" t="s">
        <v>130</v>
      </c>
      <c r="I2" s="358"/>
    </row>
    <row r="3" spans="1:11" ht="9" customHeight="1" x14ac:dyDescent="0.3">
      <c r="A3" s="368" t="s">
        <v>77</v>
      </c>
      <c r="B3" s="361" t="s">
        <v>38</v>
      </c>
      <c r="C3" s="363" t="s">
        <v>37</v>
      </c>
      <c r="D3" s="361" t="s">
        <v>38</v>
      </c>
      <c r="E3" s="370" t="s">
        <v>37</v>
      </c>
      <c r="F3" s="361" t="s">
        <v>38</v>
      </c>
      <c r="G3" s="363" t="s">
        <v>37</v>
      </c>
      <c r="H3" s="361" t="s">
        <v>38</v>
      </c>
      <c r="I3" s="363" t="s">
        <v>37</v>
      </c>
    </row>
    <row r="4" spans="1:11" ht="35.15" customHeight="1" thickBot="1" x14ac:dyDescent="0.35">
      <c r="A4" s="369"/>
      <c r="B4" s="362"/>
      <c r="C4" s="364"/>
      <c r="D4" s="362"/>
      <c r="E4" s="371"/>
      <c r="F4" s="362"/>
      <c r="G4" s="364"/>
      <c r="H4" s="362"/>
      <c r="I4" s="364"/>
    </row>
    <row r="5" spans="1:11" ht="30" customHeight="1" thickTop="1" x14ac:dyDescent="0.3">
      <c r="A5" s="236" t="s">
        <v>4</v>
      </c>
      <c r="B5" s="12">
        <v>402231</v>
      </c>
      <c r="C5" s="19">
        <v>6.5018536613752245E-2</v>
      </c>
      <c r="D5" s="12">
        <v>626577</v>
      </c>
      <c r="E5" s="20">
        <v>6.6452270861168616E-2</v>
      </c>
      <c r="F5" s="12">
        <v>29245</v>
      </c>
      <c r="G5" s="19">
        <f>+(F5/F$27)</f>
        <v>5.7365633581796784E-2</v>
      </c>
      <c r="H5" s="12">
        <v>40376</v>
      </c>
      <c r="I5" s="19">
        <f>+(H5/H$27)</f>
        <v>6.1508368739441009E-2</v>
      </c>
      <c r="J5" s="306"/>
      <c r="K5" s="305"/>
    </row>
    <row r="6" spans="1:11" ht="30" customHeight="1" x14ac:dyDescent="0.3">
      <c r="A6" s="236" t="s">
        <v>5</v>
      </c>
      <c r="B6" s="12">
        <v>11900</v>
      </c>
      <c r="C6" s="19">
        <v>1.9235727373167453E-3</v>
      </c>
      <c r="D6" s="12">
        <v>19060</v>
      </c>
      <c r="E6" s="20">
        <v>2.0214279850902187E-3</v>
      </c>
      <c r="F6" s="12">
        <v>716</v>
      </c>
      <c r="G6" s="19">
        <f t="shared" ref="G6:G26" si="0">+(F6/F$27)</f>
        <v>1.4044723420949391E-3</v>
      </c>
      <c r="H6" s="12">
        <v>982</v>
      </c>
      <c r="I6" s="19">
        <f t="shared" ref="I6:I29" si="1">+(H6/H$27)</f>
        <v>1.4959683500626875E-3</v>
      </c>
      <c r="J6" s="306"/>
      <c r="K6" s="305"/>
    </row>
    <row r="7" spans="1:11" ht="30" customHeight="1" x14ac:dyDescent="0.3">
      <c r="A7" s="236" t="s">
        <v>6</v>
      </c>
      <c r="B7" s="12">
        <v>1012400</v>
      </c>
      <c r="C7" s="19">
        <v>0.16364916296298093</v>
      </c>
      <c r="D7" s="12">
        <v>1611578</v>
      </c>
      <c r="E7" s="20">
        <v>0.17091756922118176</v>
      </c>
      <c r="F7" s="12">
        <v>69830</v>
      </c>
      <c r="G7" s="19">
        <f t="shared" si="0"/>
        <v>0.1369752844252648</v>
      </c>
      <c r="H7" s="12">
        <v>96265</v>
      </c>
      <c r="I7" s="19">
        <f t="shared" si="1"/>
        <v>0.14664907659754034</v>
      </c>
      <c r="J7" s="306"/>
      <c r="K7" s="305"/>
    </row>
    <row r="8" spans="1:11" ht="30" customHeight="1" x14ac:dyDescent="0.3">
      <c r="A8" s="236" t="s">
        <v>71</v>
      </c>
      <c r="B8" s="12">
        <v>56589</v>
      </c>
      <c r="C8" s="19">
        <v>9.1473157673964117E-3</v>
      </c>
      <c r="D8" s="12">
        <v>95733</v>
      </c>
      <c r="E8" s="20">
        <v>1.0153062187651727E-2</v>
      </c>
      <c r="F8" s="12">
        <v>3143</v>
      </c>
      <c r="G8" s="19">
        <f t="shared" si="0"/>
        <v>6.1651628089446839E-3</v>
      </c>
      <c r="H8" s="12">
        <v>4582</v>
      </c>
      <c r="I8" s="19">
        <f t="shared" si="1"/>
        <v>6.9801700407201971E-3</v>
      </c>
      <c r="J8" s="306"/>
      <c r="K8" s="305"/>
    </row>
    <row r="9" spans="1:11" ht="30" customHeight="1" x14ac:dyDescent="0.3">
      <c r="A9" s="236" t="s">
        <v>72</v>
      </c>
      <c r="B9" s="12">
        <v>56324</v>
      </c>
      <c r="C9" s="19">
        <v>9.1044799039183503E-3</v>
      </c>
      <c r="D9" s="12">
        <v>99600</v>
      </c>
      <c r="E9" s="20">
        <v>1.0563180866473546E-2</v>
      </c>
      <c r="F9" s="12">
        <v>3031</v>
      </c>
      <c r="G9" s="19">
        <f t="shared" si="0"/>
        <v>5.9454688112985481E-3</v>
      </c>
      <c r="H9" s="12">
        <v>4014</v>
      </c>
      <c r="I9" s="19">
        <f t="shared" si="1"/>
        <v>6.1148848850831241E-3</v>
      </c>
      <c r="J9" s="306"/>
      <c r="K9" s="305"/>
    </row>
    <row r="10" spans="1:11" ht="30" customHeight="1" x14ac:dyDescent="0.3">
      <c r="A10" s="236" t="s">
        <v>7</v>
      </c>
      <c r="B10" s="12">
        <v>481986</v>
      </c>
      <c r="C10" s="19">
        <v>7.791051507297049E-2</v>
      </c>
      <c r="D10" s="12">
        <v>767163</v>
      </c>
      <c r="E10" s="20">
        <v>8.1362264287815705E-2</v>
      </c>
      <c r="F10" s="12">
        <v>30140</v>
      </c>
      <c r="G10" s="19">
        <f t="shared" si="0"/>
        <v>5.9121224009415455E-2</v>
      </c>
      <c r="H10" s="12">
        <v>40392</v>
      </c>
      <c r="I10" s="19">
        <f t="shared" si="1"/>
        <v>6.1532742969177261E-2</v>
      </c>
      <c r="J10" s="306"/>
      <c r="K10" s="305"/>
    </row>
    <row r="11" spans="1:11" ht="30" customHeight="1" x14ac:dyDescent="0.3">
      <c r="A11" s="236" t="s">
        <v>63</v>
      </c>
      <c r="B11" s="12">
        <v>113067</v>
      </c>
      <c r="C11" s="19">
        <v>1.827668896556239E-2</v>
      </c>
      <c r="D11" s="12">
        <v>175799</v>
      </c>
      <c r="E11" s="20">
        <v>1.8644544509489786E-2</v>
      </c>
      <c r="F11" s="12">
        <v>7245</v>
      </c>
      <c r="G11" s="19">
        <f t="shared" si="0"/>
        <v>1.4211455472734405E-2</v>
      </c>
      <c r="H11" s="12">
        <v>9530</v>
      </c>
      <c r="I11" s="19">
        <f t="shared" si="1"/>
        <v>1.4517900586657242E-2</v>
      </c>
      <c r="J11" s="306"/>
      <c r="K11" s="305"/>
    </row>
    <row r="12" spans="1:11" ht="30" customHeight="1" x14ac:dyDescent="0.3">
      <c r="A12" s="236" t="s">
        <v>8</v>
      </c>
      <c r="B12" s="12">
        <v>132099</v>
      </c>
      <c r="C12" s="19">
        <v>2.135311218712645E-2</v>
      </c>
      <c r="D12" s="12">
        <v>198497</v>
      </c>
      <c r="E12" s="20">
        <v>2.1051804341891561E-2</v>
      </c>
      <c r="F12" s="12">
        <v>10990</v>
      </c>
      <c r="G12" s="19">
        <f t="shared" si="0"/>
        <v>2.1557473519027068E-2</v>
      </c>
      <c r="H12" s="12">
        <v>15111</v>
      </c>
      <c r="I12" s="19">
        <f t="shared" si="1"/>
        <v>2.3019936596534899E-2</v>
      </c>
      <c r="J12" s="306"/>
      <c r="K12" s="305"/>
    </row>
    <row r="13" spans="1:11" ht="30" customHeight="1" x14ac:dyDescent="0.3">
      <c r="A13" s="236" t="s">
        <v>9</v>
      </c>
      <c r="B13" s="12">
        <v>449604</v>
      </c>
      <c r="C13" s="19">
        <v>7.2676134200719153E-2</v>
      </c>
      <c r="D13" s="12">
        <v>701234</v>
      </c>
      <c r="E13" s="20">
        <v>7.4370096101613561E-2</v>
      </c>
      <c r="F13" s="12">
        <v>29473</v>
      </c>
      <c r="G13" s="19">
        <f t="shared" si="0"/>
        <v>5.7812867791290704E-2</v>
      </c>
      <c r="H13" s="12">
        <v>39621</v>
      </c>
      <c r="I13" s="19">
        <f t="shared" si="1"/>
        <v>6.0358209773761447E-2</v>
      </c>
      <c r="J13" s="306"/>
      <c r="K13" s="305"/>
    </row>
    <row r="14" spans="1:11" ht="30" customHeight="1" x14ac:dyDescent="0.3">
      <c r="A14" s="236" t="s">
        <v>10</v>
      </c>
      <c r="B14" s="12">
        <v>356226</v>
      </c>
      <c r="C14" s="19">
        <v>5.7582069069192852E-2</v>
      </c>
      <c r="D14" s="12">
        <v>537163</v>
      </c>
      <c r="E14" s="20">
        <v>5.6969376744754309E-2</v>
      </c>
      <c r="F14" s="12">
        <v>24661</v>
      </c>
      <c r="G14" s="19">
        <f t="shared" si="0"/>
        <v>4.8373872106708515E-2</v>
      </c>
      <c r="H14" s="12">
        <v>33336</v>
      </c>
      <c r="I14" s="19">
        <f t="shared" si="1"/>
        <v>5.0783707655488543E-2</v>
      </c>
      <c r="J14" s="306"/>
      <c r="K14" s="305"/>
    </row>
    <row r="15" spans="1:11" ht="30" customHeight="1" x14ac:dyDescent="0.3">
      <c r="A15" s="236" t="s">
        <v>11</v>
      </c>
      <c r="B15" s="12">
        <v>86350</v>
      </c>
      <c r="C15" s="19">
        <v>1.3958025703134534E-2</v>
      </c>
      <c r="D15" s="12">
        <v>131838</v>
      </c>
      <c r="E15" s="20">
        <v>1.3982215251748387E-2</v>
      </c>
      <c r="F15" s="12">
        <v>5635</v>
      </c>
      <c r="G15" s="19">
        <f t="shared" si="0"/>
        <v>1.1053354256571205E-2</v>
      </c>
      <c r="H15" s="12">
        <v>7568</v>
      </c>
      <c r="I15" s="19">
        <f t="shared" si="1"/>
        <v>1.1529010665248899E-2</v>
      </c>
      <c r="J15" s="306"/>
      <c r="K15" s="305"/>
    </row>
    <row r="16" spans="1:11" ht="30" customHeight="1" x14ac:dyDescent="0.3">
      <c r="A16" s="236" t="s">
        <v>12</v>
      </c>
      <c r="B16" s="12">
        <v>150904</v>
      </c>
      <c r="C16" s="19">
        <v>2.4392842046390431E-2</v>
      </c>
      <c r="D16" s="12">
        <v>234123</v>
      </c>
      <c r="E16" s="20">
        <v>2.4830156566278974E-2</v>
      </c>
      <c r="F16" s="12">
        <v>9442</v>
      </c>
      <c r="G16" s="19">
        <f t="shared" si="0"/>
        <v>1.8520988622989409E-2</v>
      </c>
      <c r="H16" s="12">
        <v>12754</v>
      </c>
      <c r="I16" s="19">
        <f t="shared" si="1"/>
        <v>1.9429307878512745E-2</v>
      </c>
      <c r="J16" s="306"/>
      <c r="K16" s="305"/>
    </row>
    <row r="17" spans="1:11" ht="30" customHeight="1" x14ac:dyDescent="0.3">
      <c r="A17" s="236" t="s">
        <v>13</v>
      </c>
      <c r="B17" s="12">
        <v>585839</v>
      </c>
      <c r="C17" s="19">
        <v>9.4697809147639062E-2</v>
      </c>
      <c r="D17" s="12">
        <v>889587</v>
      </c>
      <c r="E17" s="20">
        <v>9.4346068046823314E-2</v>
      </c>
      <c r="F17" s="12">
        <v>46709</v>
      </c>
      <c r="G17" s="19">
        <f t="shared" si="0"/>
        <v>9.1622204786190667E-2</v>
      </c>
      <c r="H17" s="12">
        <v>64104</v>
      </c>
      <c r="I17" s="19">
        <f t="shared" si="1"/>
        <v>9.7655351438308058E-2</v>
      </c>
      <c r="J17" s="306"/>
      <c r="K17" s="305"/>
    </row>
    <row r="18" spans="1:11" ht="30" customHeight="1" x14ac:dyDescent="0.3">
      <c r="A18" s="236" t="s">
        <v>14</v>
      </c>
      <c r="B18" s="12">
        <v>127517</v>
      </c>
      <c r="C18" s="19">
        <v>2.0612455860875581E-2</v>
      </c>
      <c r="D18" s="12">
        <v>199351</v>
      </c>
      <c r="E18" s="20">
        <v>2.1142376193899276E-2</v>
      </c>
      <c r="F18" s="12">
        <v>9032</v>
      </c>
      <c r="G18" s="19">
        <f t="shared" si="0"/>
        <v>1.7716751667320518E-2</v>
      </c>
      <c r="H18" s="12">
        <v>12497</v>
      </c>
      <c r="I18" s="19">
        <f t="shared" si="1"/>
        <v>1.9037796813374142E-2</v>
      </c>
      <c r="J18" s="306"/>
      <c r="K18" s="305"/>
    </row>
    <row r="19" spans="1:11" ht="30" customHeight="1" x14ac:dyDescent="0.3">
      <c r="A19" s="236" t="s">
        <v>15</v>
      </c>
      <c r="B19" s="12">
        <v>27309</v>
      </c>
      <c r="C19" s="19">
        <v>4.414356964990168E-3</v>
      </c>
      <c r="D19" s="12">
        <v>42735</v>
      </c>
      <c r="E19" s="20">
        <v>4.5323045615336044E-3</v>
      </c>
      <c r="F19" s="12">
        <v>1956</v>
      </c>
      <c r="G19" s="19">
        <f t="shared" si="0"/>
        <v>3.8367987446057275E-3</v>
      </c>
      <c r="H19" s="12">
        <v>2670</v>
      </c>
      <c r="I19" s="19">
        <f t="shared" si="1"/>
        <v>4.0674495872376534E-3</v>
      </c>
      <c r="J19" s="306"/>
      <c r="K19" s="305"/>
    </row>
    <row r="20" spans="1:11" ht="30" customHeight="1" x14ac:dyDescent="0.3">
      <c r="A20" s="236" t="s">
        <v>16</v>
      </c>
      <c r="B20" s="12">
        <v>616121</v>
      </c>
      <c r="C20" s="19">
        <v>9.959273600742273E-2</v>
      </c>
      <c r="D20" s="12">
        <v>981112</v>
      </c>
      <c r="E20" s="20">
        <v>0.10405284644846981</v>
      </c>
      <c r="F20" s="12">
        <v>66812</v>
      </c>
      <c r="G20" s="19">
        <f t="shared" si="0"/>
        <v>0.13105531581012161</v>
      </c>
      <c r="H20" s="12">
        <v>98738</v>
      </c>
      <c r="I20" s="19">
        <f t="shared" si="1"/>
        <v>0.15041641848115034</v>
      </c>
      <c r="J20" s="306"/>
      <c r="K20" s="305"/>
    </row>
    <row r="21" spans="1:11" ht="30" customHeight="1" x14ac:dyDescent="0.3">
      <c r="A21" s="236" t="s">
        <v>17</v>
      </c>
      <c r="B21" s="12">
        <v>419927</v>
      </c>
      <c r="C21" s="19">
        <v>6.7879002425479742E-2</v>
      </c>
      <c r="D21" s="12">
        <v>651875</v>
      </c>
      <c r="E21" s="20">
        <v>6.9135276378839788E-2</v>
      </c>
      <c r="F21" s="12">
        <v>33939</v>
      </c>
      <c r="G21" s="19">
        <f t="shared" si="0"/>
        <v>6.657316594743036E-2</v>
      </c>
      <c r="H21" s="12">
        <v>47568</v>
      </c>
      <c r="I21" s="19">
        <f t="shared" si="1"/>
        <v>7.2464585005887899E-2</v>
      </c>
      <c r="J21" s="306"/>
      <c r="K21" s="305"/>
    </row>
    <row r="22" spans="1:11" ht="30" customHeight="1" x14ac:dyDescent="0.3">
      <c r="A22" s="236" t="s">
        <v>18</v>
      </c>
      <c r="B22" s="12">
        <v>53990</v>
      </c>
      <c r="C22" s="19">
        <v>8.7272010157757214E-3</v>
      </c>
      <c r="D22" s="12">
        <v>85737</v>
      </c>
      <c r="E22" s="20">
        <v>9.0929260838237182E-3</v>
      </c>
      <c r="F22" s="12">
        <v>3547</v>
      </c>
      <c r="G22" s="19">
        <f t="shared" si="0"/>
        <v>6.9576304433111025E-3</v>
      </c>
      <c r="H22" s="12">
        <v>4883</v>
      </c>
      <c r="I22" s="19">
        <f t="shared" si="1"/>
        <v>7.438710237633506E-3</v>
      </c>
      <c r="J22" s="306"/>
      <c r="K22" s="305"/>
    </row>
    <row r="23" spans="1:11" ht="30" customHeight="1" x14ac:dyDescent="0.3">
      <c r="A23" s="236" t="s">
        <v>19</v>
      </c>
      <c r="B23" s="12">
        <v>193243</v>
      </c>
      <c r="C23" s="19">
        <v>3.1236719872042001E-2</v>
      </c>
      <c r="D23" s="12">
        <v>310229</v>
      </c>
      <c r="E23" s="20">
        <v>3.2901656998245196E-2</v>
      </c>
      <c r="F23" s="12">
        <v>18571</v>
      </c>
      <c r="G23" s="19">
        <f t="shared" si="0"/>
        <v>3.6428010984699881E-2</v>
      </c>
      <c r="H23" s="12">
        <v>27104</v>
      </c>
      <c r="I23" s="19">
        <f>+(H23/H$27)</f>
        <v>4.1289945173216984E-2</v>
      </c>
      <c r="J23" s="306"/>
      <c r="K23" s="305"/>
    </row>
    <row r="24" spans="1:11" ht="30" customHeight="1" x14ac:dyDescent="0.3">
      <c r="A24" s="236" t="s">
        <v>20</v>
      </c>
      <c r="B24" s="12">
        <v>517442</v>
      </c>
      <c r="C24" s="19">
        <v>8.3641791961567347E-2</v>
      </c>
      <c r="D24" s="12">
        <v>816378</v>
      </c>
      <c r="E24" s="20">
        <v>8.6581811941866871E-2</v>
      </c>
      <c r="F24" s="12">
        <v>53137</v>
      </c>
      <c r="G24" s="19">
        <f t="shared" si="0"/>
        <v>0.10423107100823853</v>
      </c>
      <c r="H24" s="12">
        <v>78828</v>
      </c>
      <c r="I24" s="19">
        <f t="shared" si="1"/>
        <v>0.12008573635309729</v>
      </c>
      <c r="J24" s="306"/>
      <c r="K24" s="305"/>
    </row>
    <row r="25" spans="1:11" ht="30" customHeight="1" x14ac:dyDescent="0.3">
      <c r="A25" s="236" t="s">
        <v>21</v>
      </c>
      <c r="B25" s="12">
        <v>149793</v>
      </c>
      <c r="C25" s="19">
        <v>2.4213254709318253E-2</v>
      </c>
      <c r="D25" s="12">
        <v>218416</v>
      </c>
      <c r="E25" s="20">
        <v>2.3164334459153474E-2</v>
      </c>
      <c r="F25" s="12">
        <v>11427</v>
      </c>
      <c r="G25" s="19">
        <f t="shared" si="0"/>
        <v>2.2414672420557082E-2</v>
      </c>
      <c r="H25" s="12">
        <v>15093</v>
      </c>
      <c r="I25" s="19">
        <f t="shared" si="1"/>
        <v>2.2992515588081613E-2</v>
      </c>
      <c r="J25" s="306"/>
      <c r="K25" s="305"/>
    </row>
    <row r="26" spans="1:11" ht="30" customHeight="1" x14ac:dyDescent="0.3">
      <c r="A26" s="237" t="s">
        <v>61</v>
      </c>
      <c r="B26" s="246">
        <v>185544</v>
      </c>
      <c r="C26" s="19">
        <v>2.9992216804428418E-2</v>
      </c>
      <c r="D26" s="89">
        <v>35193</v>
      </c>
      <c r="E26" s="20">
        <v>3.7324299621867819E-3</v>
      </c>
      <c r="F26" s="246">
        <v>41119</v>
      </c>
      <c r="G26" s="19">
        <f t="shared" si="0"/>
        <v>8.0657120439387997E-2</v>
      </c>
      <c r="H26" s="246">
        <v>415</v>
      </c>
      <c r="I26" s="19">
        <f t="shared" si="1"/>
        <v>6.3220658378412961E-4</v>
      </c>
      <c r="J26" s="306"/>
      <c r="K26" s="305"/>
    </row>
    <row r="27" spans="1:11" ht="30" customHeight="1" x14ac:dyDescent="0.3">
      <c r="A27" s="21" t="s">
        <v>33</v>
      </c>
      <c r="B27" s="22">
        <v>6186405</v>
      </c>
      <c r="C27" s="159">
        <v>1</v>
      </c>
      <c r="D27" s="22">
        <v>9428978</v>
      </c>
      <c r="E27" s="162">
        <v>1</v>
      </c>
      <c r="F27" s="22">
        <f>SUM(F5:F26)</f>
        <v>509800</v>
      </c>
      <c r="G27" s="159">
        <v>1</v>
      </c>
      <c r="H27" s="22">
        <f>SUM(H5:H26)</f>
        <v>656431</v>
      </c>
      <c r="I27" s="324">
        <f t="shared" si="1"/>
        <v>1</v>
      </c>
      <c r="J27" s="323"/>
      <c r="K27" s="305"/>
    </row>
    <row r="28" spans="1:11" s="57" customFormat="1" ht="30" customHeight="1" x14ac:dyDescent="0.3">
      <c r="A28" s="249" t="s">
        <v>0</v>
      </c>
      <c r="B28" s="89">
        <f>SUM(B5:B13)</f>
        <v>2716200</v>
      </c>
      <c r="C28" s="160">
        <f>+B28/B$27</f>
        <v>0.43905951841174318</v>
      </c>
      <c r="D28" s="89">
        <f>SUM(D5:D13)</f>
        <v>4295241</v>
      </c>
      <c r="E28" s="308">
        <f>+D28/D$27</f>
        <v>0.45553622036237651</v>
      </c>
      <c r="F28" s="89">
        <f>SUM(F5:F13)</f>
        <v>183813</v>
      </c>
      <c r="G28" s="160">
        <f>+F28/F$27</f>
        <v>0.3605590427618674</v>
      </c>
      <c r="H28" s="89">
        <f>SUM(H5:H13)</f>
        <v>250873</v>
      </c>
      <c r="I28" s="160">
        <f t="shared" si="1"/>
        <v>0.38217725853897822</v>
      </c>
      <c r="J28" s="323"/>
      <c r="K28" s="305"/>
    </row>
    <row r="29" spans="1:11" s="57" customFormat="1" ht="30" customHeight="1" x14ac:dyDescent="0.3">
      <c r="A29" s="249" t="s">
        <v>1</v>
      </c>
      <c r="B29" s="89">
        <f>SUM(B14:B17)</f>
        <v>1179319</v>
      </c>
      <c r="C29" s="19">
        <f>+B29/B$27</f>
        <v>0.19063074596635687</v>
      </c>
      <c r="D29" s="89">
        <f>SUM(D14:D17)</f>
        <v>1792711</v>
      </c>
      <c r="E29" s="20">
        <f>+D29/D$27</f>
        <v>0.19012781660960498</v>
      </c>
      <c r="F29" s="89">
        <f>SUM(F14:F17)</f>
        <v>86447</v>
      </c>
      <c r="G29" s="19">
        <f>+F29/F$27</f>
        <v>0.16957041977245979</v>
      </c>
      <c r="H29" s="89">
        <f>SUM(H14:H17)</f>
        <v>117762</v>
      </c>
      <c r="I29" s="19">
        <f t="shared" si="1"/>
        <v>0.17939737763755825</v>
      </c>
      <c r="J29" s="306"/>
      <c r="K29" s="305"/>
    </row>
    <row r="30" spans="1:11" s="57" customFormat="1" ht="30" customHeight="1" x14ac:dyDescent="0.3">
      <c r="A30" s="237" t="s">
        <v>2</v>
      </c>
      <c r="B30" s="246">
        <f>SUM(B18:B25)</f>
        <v>2105342</v>
      </c>
      <c r="C30" s="247">
        <f>+B30/B$27</f>
        <v>0.34031751881747152</v>
      </c>
      <c r="D30" s="246">
        <f>SUM(D18:D25)</f>
        <v>3305833</v>
      </c>
      <c r="E30" s="248">
        <f>+D30/D$27</f>
        <v>0.35060353306583175</v>
      </c>
      <c r="F30" s="246">
        <f>SUM(F18:F25)</f>
        <v>198421</v>
      </c>
      <c r="G30" s="247">
        <f>+F30/F$27</f>
        <v>0.38921341702628481</v>
      </c>
      <c r="H30" s="246">
        <f>SUM(H18:H25)</f>
        <v>287381</v>
      </c>
      <c r="I30" s="247">
        <f>+(H30/H$27)</f>
        <v>0.43779315723967943</v>
      </c>
      <c r="J30" s="323"/>
      <c r="K30" s="305"/>
    </row>
    <row r="31" spans="1:11" ht="18.75" customHeight="1" x14ac:dyDescent="0.3">
      <c r="A31" s="52"/>
      <c r="B31" s="11"/>
      <c r="C31" s="23"/>
      <c r="D31" s="11"/>
      <c r="E31" s="19"/>
      <c r="H31" s="161"/>
      <c r="I31" s="161"/>
    </row>
    <row r="32" spans="1:11" ht="68.5" customHeight="1" x14ac:dyDescent="0.3">
      <c r="A32" s="365" t="s">
        <v>50</v>
      </c>
      <c r="B32" s="365"/>
      <c r="C32" s="365"/>
      <c r="D32" s="365"/>
      <c r="E32" s="365"/>
      <c r="F32" s="365"/>
      <c r="G32" s="365"/>
      <c r="H32" s="365"/>
      <c r="I32" s="365"/>
    </row>
    <row r="33" spans="1:12" ht="18" customHeight="1" x14ac:dyDescent="0.3">
      <c r="A33" s="136"/>
      <c r="B33" s="48"/>
      <c r="C33" s="48"/>
      <c r="D33" s="48"/>
      <c r="E33" s="48"/>
      <c r="F33" s="48"/>
      <c r="G33" s="48"/>
      <c r="H33" s="48"/>
      <c r="I33" s="48"/>
      <c r="J33" s="48"/>
      <c r="K33" s="48"/>
      <c r="L33" s="48"/>
    </row>
    <row r="34" spans="1:12" ht="44.5" customHeight="1" x14ac:dyDescent="0.3">
      <c r="C34" s="307"/>
      <c r="H34" s="161"/>
      <c r="I34" s="161"/>
    </row>
    <row r="35" spans="1:12" ht="44.5" customHeight="1" x14ac:dyDescent="0.3">
      <c r="C35" s="307"/>
      <c r="H35" s="161"/>
      <c r="I35" s="161"/>
    </row>
    <row r="36" spans="1:12" ht="44.5" customHeight="1" x14ac:dyDescent="0.3">
      <c r="H36" s="161"/>
      <c r="I36" s="161"/>
    </row>
    <row r="37" spans="1:12" x14ac:dyDescent="0.3">
      <c r="H37" s="161"/>
      <c r="I37" s="161"/>
    </row>
    <row r="38" spans="1:12" x14ac:dyDescent="0.3">
      <c r="H38" s="161"/>
      <c r="I38" s="161"/>
    </row>
    <row r="39" spans="1:12" x14ac:dyDescent="0.3">
      <c r="H39" s="161"/>
      <c r="I39" s="161"/>
    </row>
    <row r="40" spans="1:12" x14ac:dyDescent="0.3">
      <c r="H40" s="161"/>
      <c r="I40" s="161"/>
    </row>
    <row r="41" spans="1:12" x14ac:dyDescent="0.3">
      <c r="H41" s="161"/>
      <c r="I41" s="161"/>
    </row>
    <row r="42" spans="1:12" x14ac:dyDescent="0.3">
      <c r="H42" s="161"/>
      <c r="I42" s="161"/>
    </row>
    <row r="43" spans="1:12" x14ac:dyDescent="0.3">
      <c r="H43" s="161"/>
      <c r="I43" s="161"/>
    </row>
    <row r="44" spans="1:12" x14ac:dyDescent="0.3">
      <c r="H44" s="161"/>
      <c r="I44" s="161"/>
    </row>
    <row r="45" spans="1:12" x14ac:dyDescent="0.3">
      <c r="H45" s="161"/>
      <c r="I45" s="161"/>
    </row>
    <row r="46" spans="1:12" x14ac:dyDescent="0.3">
      <c r="H46" s="161"/>
      <c r="I46" s="161"/>
    </row>
    <row r="47" spans="1:12" x14ac:dyDescent="0.3">
      <c r="H47" s="161"/>
      <c r="I47" s="161"/>
    </row>
    <row r="48" spans="1:12" x14ac:dyDescent="0.3">
      <c r="H48" s="161"/>
      <c r="I48" s="161"/>
    </row>
    <row r="49" spans="8:9" x14ac:dyDescent="0.3">
      <c r="H49" s="161"/>
      <c r="I49" s="161"/>
    </row>
    <row r="50" spans="8:9" x14ac:dyDescent="0.3">
      <c r="H50" s="161"/>
      <c r="I50" s="161"/>
    </row>
    <row r="51" spans="8:9" x14ac:dyDescent="0.3">
      <c r="H51" s="161"/>
      <c r="I51" s="161"/>
    </row>
    <row r="52" spans="8:9" x14ac:dyDescent="0.3">
      <c r="H52" s="161"/>
      <c r="I52" s="161"/>
    </row>
    <row r="53" spans="8:9" x14ac:dyDescent="0.3">
      <c r="H53" s="161"/>
      <c r="I53" s="161"/>
    </row>
    <row r="54" spans="8:9" x14ac:dyDescent="0.3">
      <c r="H54" s="161"/>
      <c r="I54" s="161"/>
    </row>
    <row r="55" spans="8:9" x14ac:dyDescent="0.3">
      <c r="H55" s="161"/>
      <c r="I55" s="161"/>
    </row>
    <row r="56" spans="8:9" x14ac:dyDescent="0.3">
      <c r="H56" s="161"/>
      <c r="I56" s="161"/>
    </row>
    <row r="57" spans="8:9" x14ac:dyDescent="0.3">
      <c r="H57" s="161"/>
      <c r="I57" s="161"/>
    </row>
    <row r="58" spans="8:9" x14ac:dyDescent="0.3">
      <c r="H58" s="161"/>
      <c r="I58" s="161"/>
    </row>
    <row r="59" spans="8:9" x14ac:dyDescent="0.3">
      <c r="H59" s="161"/>
      <c r="I59" s="161"/>
    </row>
    <row r="60" spans="8:9" x14ac:dyDescent="0.3">
      <c r="H60" s="161"/>
      <c r="I60" s="161"/>
    </row>
    <row r="61" spans="8:9" x14ac:dyDescent="0.3">
      <c r="H61" s="161"/>
      <c r="I61" s="161"/>
    </row>
    <row r="62" spans="8:9" x14ac:dyDescent="0.3">
      <c r="H62" s="161"/>
      <c r="I62" s="161"/>
    </row>
    <row r="63" spans="8:9" x14ac:dyDescent="0.3">
      <c r="H63" s="161"/>
      <c r="I63" s="161"/>
    </row>
    <row r="64" spans="8:9" x14ac:dyDescent="0.3">
      <c r="H64" s="161"/>
      <c r="I64" s="161"/>
    </row>
    <row r="65" spans="8:9" x14ac:dyDescent="0.3">
      <c r="H65" s="161"/>
      <c r="I65" s="161"/>
    </row>
    <row r="66" spans="8:9" x14ac:dyDescent="0.3">
      <c r="H66" s="161"/>
      <c r="I66" s="161"/>
    </row>
    <row r="67" spans="8:9" x14ac:dyDescent="0.3">
      <c r="H67" s="161"/>
      <c r="I67" s="161"/>
    </row>
    <row r="68" spans="8:9" x14ac:dyDescent="0.3">
      <c r="H68" s="161"/>
      <c r="I68" s="161"/>
    </row>
    <row r="69" spans="8:9" x14ac:dyDescent="0.3">
      <c r="H69" s="161"/>
      <c r="I69" s="161"/>
    </row>
    <row r="70" spans="8:9" x14ac:dyDescent="0.3">
      <c r="H70" s="161"/>
      <c r="I70" s="161"/>
    </row>
    <row r="71" spans="8:9" x14ac:dyDescent="0.3">
      <c r="H71" s="161"/>
      <c r="I71" s="161"/>
    </row>
    <row r="72" spans="8:9" x14ac:dyDescent="0.3">
      <c r="H72" s="161"/>
      <c r="I72" s="161"/>
    </row>
    <row r="73" spans="8:9" x14ac:dyDescent="0.3">
      <c r="H73" s="161"/>
      <c r="I73" s="161"/>
    </row>
    <row r="74" spans="8:9" x14ac:dyDescent="0.3">
      <c r="H74" s="161"/>
      <c r="I74" s="161"/>
    </row>
    <row r="75" spans="8:9" x14ac:dyDescent="0.3">
      <c r="H75" s="161"/>
      <c r="I75" s="161"/>
    </row>
    <row r="76" spans="8:9" x14ac:dyDescent="0.3">
      <c r="H76" s="161"/>
      <c r="I76" s="161"/>
    </row>
    <row r="77" spans="8:9" x14ac:dyDescent="0.3">
      <c r="H77" s="161"/>
      <c r="I77" s="161"/>
    </row>
    <row r="78" spans="8:9" x14ac:dyDescent="0.3">
      <c r="H78" s="161"/>
      <c r="I78" s="161"/>
    </row>
    <row r="79" spans="8:9" x14ac:dyDescent="0.3">
      <c r="H79" s="161"/>
      <c r="I79" s="161"/>
    </row>
    <row r="80" spans="8:9" x14ac:dyDescent="0.3">
      <c r="H80" s="161"/>
      <c r="I80" s="161"/>
    </row>
    <row r="81" spans="8:9" x14ac:dyDescent="0.3">
      <c r="H81" s="161"/>
      <c r="I81" s="161"/>
    </row>
    <row r="82" spans="8:9" x14ac:dyDescent="0.3">
      <c r="H82" s="161"/>
      <c r="I82" s="161"/>
    </row>
    <row r="83" spans="8:9" x14ac:dyDescent="0.3">
      <c r="H83" s="161"/>
      <c r="I83" s="161"/>
    </row>
    <row r="84" spans="8:9" x14ac:dyDescent="0.3">
      <c r="H84" s="161"/>
      <c r="I84" s="161"/>
    </row>
    <row r="85" spans="8:9" x14ac:dyDescent="0.3">
      <c r="H85" s="161"/>
      <c r="I85" s="161"/>
    </row>
    <row r="86" spans="8:9" x14ac:dyDescent="0.3">
      <c r="H86" s="161"/>
      <c r="I86" s="161"/>
    </row>
    <row r="87" spans="8:9" x14ac:dyDescent="0.3">
      <c r="H87" s="161"/>
      <c r="I87" s="161"/>
    </row>
    <row r="88" spans="8:9" x14ac:dyDescent="0.3">
      <c r="H88" s="161"/>
      <c r="I88" s="161"/>
    </row>
    <row r="89" spans="8:9" x14ac:dyDescent="0.3">
      <c r="H89" s="161"/>
      <c r="I89" s="161"/>
    </row>
    <row r="90" spans="8:9" x14ac:dyDescent="0.3">
      <c r="H90" s="161"/>
      <c r="I90" s="161"/>
    </row>
    <row r="91" spans="8:9" x14ac:dyDescent="0.3">
      <c r="H91" s="161"/>
      <c r="I91" s="161"/>
    </row>
    <row r="92" spans="8:9" x14ac:dyDescent="0.3">
      <c r="H92" s="161"/>
      <c r="I92" s="161"/>
    </row>
    <row r="93" spans="8:9" x14ac:dyDescent="0.3">
      <c r="H93" s="161"/>
      <c r="I93" s="161"/>
    </row>
    <row r="94" spans="8:9" x14ac:dyDescent="0.3">
      <c r="H94" s="161"/>
      <c r="I94" s="161"/>
    </row>
    <row r="95" spans="8:9" x14ac:dyDescent="0.3">
      <c r="H95" s="161"/>
      <c r="I95" s="161"/>
    </row>
    <row r="96" spans="8:9" x14ac:dyDescent="0.3">
      <c r="H96" s="161"/>
      <c r="I96" s="161"/>
    </row>
    <row r="97" spans="8:9" x14ac:dyDescent="0.3">
      <c r="H97" s="161"/>
      <c r="I97" s="161"/>
    </row>
    <row r="98" spans="8:9" x14ac:dyDescent="0.3">
      <c r="H98" s="161"/>
      <c r="I98" s="161"/>
    </row>
    <row r="99" spans="8:9" x14ac:dyDescent="0.3">
      <c r="H99" s="161"/>
      <c r="I99" s="161"/>
    </row>
    <row r="100" spans="8:9" x14ac:dyDescent="0.3">
      <c r="H100" s="161"/>
      <c r="I100" s="161"/>
    </row>
    <row r="101" spans="8:9" x14ac:dyDescent="0.3">
      <c r="H101" s="161"/>
      <c r="I101" s="161"/>
    </row>
    <row r="102" spans="8:9" x14ac:dyDescent="0.3">
      <c r="H102" s="161"/>
      <c r="I102" s="161"/>
    </row>
    <row r="103" spans="8:9" x14ac:dyDescent="0.3">
      <c r="H103" s="161"/>
      <c r="I103" s="161"/>
    </row>
    <row r="104" spans="8:9" x14ac:dyDescent="0.3">
      <c r="H104" s="161"/>
      <c r="I104" s="161"/>
    </row>
    <row r="105" spans="8:9" x14ac:dyDescent="0.3">
      <c r="H105" s="161"/>
      <c r="I105" s="161"/>
    </row>
    <row r="106" spans="8:9" x14ac:dyDescent="0.3">
      <c r="H106" s="161"/>
      <c r="I106" s="161"/>
    </row>
    <row r="107" spans="8:9" x14ac:dyDescent="0.3">
      <c r="H107" s="161"/>
      <c r="I107" s="161"/>
    </row>
    <row r="108" spans="8:9" x14ac:dyDescent="0.3">
      <c r="H108" s="161"/>
      <c r="I108" s="161"/>
    </row>
    <row r="109" spans="8:9" x14ac:dyDescent="0.3">
      <c r="H109" s="161"/>
      <c r="I109" s="161"/>
    </row>
    <row r="110" spans="8:9" x14ac:dyDescent="0.3">
      <c r="H110" s="161"/>
      <c r="I110" s="161"/>
    </row>
    <row r="111" spans="8:9" x14ac:dyDescent="0.3">
      <c r="H111" s="161"/>
      <c r="I111" s="161"/>
    </row>
    <row r="112" spans="8:9" x14ac:dyDescent="0.3">
      <c r="H112" s="161"/>
      <c r="I112" s="161"/>
    </row>
    <row r="113" spans="8:9" x14ac:dyDescent="0.3">
      <c r="H113" s="161"/>
      <c r="I113" s="161"/>
    </row>
    <row r="114" spans="8:9" x14ac:dyDescent="0.3">
      <c r="H114" s="161"/>
      <c r="I114" s="161"/>
    </row>
    <row r="115" spans="8:9" x14ac:dyDescent="0.3">
      <c r="H115" s="161"/>
      <c r="I115" s="161"/>
    </row>
    <row r="116" spans="8:9" x14ac:dyDescent="0.3">
      <c r="H116" s="161"/>
      <c r="I116" s="161"/>
    </row>
    <row r="117" spans="8:9" x14ac:dyDescent="0.3">
      <c r="H117" s="161"/>
      <c r="I117" s="161"/>
    </row>
    <row r="118" spans="8:9" x14ac:dyDescent="0.3">
      <c r="H118" s="161"/>
      <c r="I118" s="161"/>
    </row>
    <row r="119" spans="8:9" x14ac:dyDescent="0.3">
      <c r="H119" s="161"/>
      <c r="I119" s="161"/>
    </row>
    <row r="120" spans="8:9" x14ac:dyDescent="0.3">
      <c r="H120" s="161"/>
      <c r="I120" s="161"/>
    </row>
    <row r="121" spans="8:9" x14ac:dyDescent="0.3">
      <c r="H121" s="161"/>
      <c r="I121" s="161"/>
    </row>
    <row r="122" spans="8:9" x14ac:dyDescent="0.3">
      <c r="H122" s="161"/>
      <c r="I122" s="161"/>
    </row>
    <row r="123" spans="8:9" x14ac:dyDescent="0.3">
      <c r="H123" s="161"/>
      <c r="I123" s="161"/>
    </row>
    <row r="124" spans="8:9" x14ac:dyDescent="0.3">
      <c r="H124" s="161"/>
      <c r="I124" s="161"/>
    </row>
    <row r="125" spans="8:9" x14ac:dyDescent="0.3">
      <c r="H125" s="161"/>
      <c r="I125" s="161"/>
    </row>
    <row r="126" spans="8:9" x14ac:dyDescent="0.3">
      <c r="H126" s="161"/>
      <c r="I126" s="161"/>
    </row>
    <row r="127" spans="8:9" x14ac:dyDescent="0.3">
      <c r="H127" s="161"/>
      <c r="I127" s="161"/>
    </row>
    <row r="128" spans="8:9" x14ac:dyDescent="0.3">
      <c r="H128" s="161"/>
      <c r="I128" s="161"/>
    </row>
    <row r="129" spans="8:9" x14ac:dyDescent="0.3">
      <c r="H129" s="161"/>
      <c r="I129" s="161"/>
    </row>
    <row r="130" spans="8:9" x14ac:dyDescent="0.3">
      <c r="H130" s="161"/>
      <c r="I130" s="161"/>
    </row>
    <row r="131" spans="8:9" x14ac:dyDescent="0.3">
      <c r="H131" s="161"/>
      <c r="I131" s="161"/>
    </row>
    <row r="132" spans="8:9" x14ac:dyDescent="0.3">
      <c r="H132" s="161"/>
      <c r="I132" s="161"/>
    </row>
    <row r="133" spans="8:9" x14ac:dyDescent="0.3">
      <c r="H133" s="161"/>
      <c r="I133" s="161"/>
    </row>
    <row r="134" spans="8:9" x14ac:dyDescent="0.3">
      <c r="H134" s="161"/>
      <c r="I134" s="161"/>
    </row>
    <row r="135" spans="8:9" x14ac:dyDescent="0.3">
      <c r="H135" s="161"/>
      <c r="I135" s="161"/>
    </row>
    <row r="136" spans="8:9" x14ac:dyDescent="0.3">
      <c r="H136" s="161"/>
      <c r="I136" s="161"/>
    </row>
    <row r="137" spans="8:9" x14ac:dyDescent="0.3">
      <c r="H137" s="161"/>
      <c r="I137" s="161"/>
    </row>
    <row r="138" spans="8:9" x14ac:dyDescent="0.3">
      <c r="H138" s="161"/>
      <c r="I138" s="161"/>
    </row>
    <row r="139" spans="8:9" x14ac:dyDescent="0.3">
      <c r="H139" s="161"/>
      <c r="I139" s="161"/>
    </row>
    <row r="140" spans="8:9" x14ac:dyDescent="0.3">
      <c r="H140" s="161"/>
      <c r="I140" s="161"/>
    </row>
    <row r="141" spans="8:9" x14ac:dyDescent="0.3">
      <c r="H141" s="161"/>
      <c r="I141" s="161"/>
    </row>
    <row r="142" spans="8:9" x14ac:dyDescent="0.3">
      <c r="H142" s="161"/>
      <c r="I142" s="161"/>
    </row>
    <row r="143" spans="8:9" x14ac:dyDescent="0.3">
      <c r="H143" s="161"/>
      <c r="I143" s="161"/>
    </row>
    <row r="144" spans="8:9" x14ac:dyDescent="0.3">
      <c r="H144" s="161"/>
      <c r="I144" s="161"/>
    </row>
    <row r="145" spans="8:9" x14ac:dyDescent="0.3">
      <c r="H145" s="161"/>
      <c r="I145" s="161"/>
    </row>
    <row r="146" spans="8:9" x14ac:dyDescent="0.3">
      <c r="H146" s="161"/>
      <c r="I146" s="161"/>
    </row>
    <row r="147" spans="8:9" x14ac:dyDescent="0.3">
      <c r="H147" s="161"/>
      <c r="I147" s="161"/>
    </row>
    <row r="148" spans="8:9" x14ac:dyDescent="0.3">
      <c r="H148" s="161"/>
      <c r="I148" s="161"/>
    </row>
    <row r="149" spans="8:9" x14ac:dyDescent="0.3">
      <c r="H149" s="161"/>
      <c r="I149" s="161"/>
    </row>
    <row r="150" spans="8:9" x14ac:dyDescent="0.3">
      <c r="H150" s="161"/>
      <c r="I150" s="161"/>
    </row>
    <row r="151" spans="8:9" x14ac:dyDescent="0.3">
      <c r="H151" s="161"/>
      <c r="I151" s="161"/>
    </row>
    <row r="152" spans="8:9" x14ac:dyDescent="0.3">
      <c r="H152" s="161"/>
      <c r="I152" s="161"/>
    </row>
    <row r="153" spans="8:9" x14ac:dyDescent="0.3">
      <c r="H153" s="161"/>
      <c r="I153" s="161"/>
    </row>
    <row r="154" spans="8:9" x14ac:dyDescent="0.3">
      <c r="H154" s="161"/>
      <c r="I154" s="161"/>
    </row>
    <row r="155" spans="8:9" x14ac:dyDescent="0.3">
      <c r="H155" s="161"/>
      <c r="I155" s="161"/>
    </row>
    <row r="156" spans="8:9" x14ac:dyDescent="0.3">
      <c r="H156" s="161"/>
      <c r="I156" s="161"/>
    </row>
    <row r="157" spans="8:9" x14ac:dyDescent="0.3">
      <c r="H157" s="161"/>
      <c r="I157" s="161"/>
    </row>
    <row r="158" spans="8:9" x14ac:dyDescent="0.3">
      <c r="H158" s="161"/>
      <c r="I158" s="161"/>
    </row>
    <row r="159" spans="8:9" x14ac:dyDescent="0.3">
      <c r="H159" s="161"/>
      <c r="I159" s="161"/>
    </row>
    <row r="160" spans="8:9" x14ac:dyDescent="0.3">
      <c r="H160" s="161"/>
      <c r="I160" s="161"/>
    </row>
    <row r="161" spans="8:9" x14ac:dyDescent="0.3">
      <c r="H161" s="161"/>
      <c r="I161" s="161"/>
    </row>
    <row r="162" spans="8:9" x14ac:dyDescent="0.3">
      <c r="H162" s="161"/>
      <c r="I162" s="161"/>
    </row>
    <row r="163" spans="8:9" x14ac:dyDescent="0.3">
      <c r="H163" s="161"/>
      <c r="I163" s="161"/>
    </row>
    <row r="164" spans="8:9" x14ac:dyDescent="0.3">
      <c r="H164" s="161"/>
      <c r="I164" s="161"/>
    </row>
    <row r="165" spans="8:9" x14ac:dyDescent="0.3">
      <c r="H165" s="161"/>
      <c r="I165" s="161"/>
    </row>
    <row r="166" spans="8:9" x14ac:dyDescent="0.3">
      <c r="H166" s="161"/>
      <c r="I166" s="161"/>
    </row>
    <row r="167" spans="8:9" x14ac:dyDescent="0.3">
      <c r="H167" s="161"/>
      <c r="I167" s="161"/>
    </row>
    <row r="168" spans="8:9" x14ac:dyDescent="0.3">
      <c r="H168" s="161"/>
      <c r="I168" s="161"/>
    </row>
    <row r="169" spans="8:9" x14ac:dyDescent="0.3">
      <c r="H169" s="161"/>
      <c r="I169" s="161"/>
    </row>
    <row r="170" spans="8:9" x14ac:dyDescent="0.3">
      <c r="H170" s="161"/>
      <c r="I170" s="161"/>
    </row>
    <row r="171" spans="8:9" x14ac:dyDescent="0.3">
      <c r="H171" s="161"/>
      <c r="I171" s="161"/>
    </row>
    <row r="172" spans="8:9" x14ac:dyDescent="0.3">
      <c r="H172" s="161"/>
      <c r="I172" s="161"/>
    </row>
    <row r="173" spans="8:9" x14ac:dyDescent="0.3">
      <c r="H173" s="161"/>
      <c r="I173" s="161"/>
    </row>
    <row r="174" spans="8:9" x14ac:dyDescent="0.3">
      <c r="H174" s="161"/>
      <c r="I174" s="161"/>
    </row>
    <row r="175" spans="8:9" x14ac:dyDescent="0.3">
      <c r="H175" s="161"/>
      <c r="I175" s="161"/>
    </row>
    <row r="176" spans="8:9" x14ac:dyDescent="0.3">
      <c r="H176" s="161"/>
      <c r="I176" s="161"/>
    </row>
    <row r="177" spans="8:9" x14ac:dyDescent="0.3">
      <c r="H177" s="161"/>
      <c r="I177" s="161"/>
    </row>
    <row r="178" spans="8:9" x14ac:dyDescent="0.3">
      <c r="H178" s="161"/>
      <c r="I178" s="161"/>
    </row>
    <row r="179" spans="8:9" x14ac:dyDescent="0.3">
      <c r="H179" s="161"/>
      <c r="I179" s="161"/>
    </row>
    <row r="180" spans="8:9" x14ac:dyDescent="0.3">
      <c r="H180" s="161"/>
      <c r="I180" s="161"/>
    </row>
    <row r="181" spans="8:9" x14ac:dyDescent="0.3">
      <c r="H181" s="161"/>
      <c r="I181" s="161"/>
    </row>
    <row r="182" spans="8:9" x14ac:dyDescent="0.3">
      <c r="H182" s="161"/>
      <c r="I182" s="161"/>
    </row>
    <row r="183" spans="8:9" x14ac:dyDescent="0.3">
      <c r="H183" s="161"/>
      <c r="I183" s="161"/>
    </row>
    <row r="184" spans="8:9" x14ac:dyDescent="0.3">
      <c r="H184" s="161"/>
      <c r="I184" s="161"/>
    </row>
    <row r="185" spans="8:9" x14ac:dyDescent="0.3">
      <c r="H185" s="161"/>
      <c r="I185" s="161"/>
    </row>
    <row r="186" spans="8:9" x14ac:dyDescent="0.3">
      <c r="H186" s="161"/>
      <c r="I186" s="161"/>
    </row>
    <row r="187" spans="8:9" x14ac:dyDescent="0.3">
      <c r="H187" s="161"/>
      <c r="I187" s="161"/>
    </row>
  </sheetData>
  <mergeCells count="14">
    <mergeCell ref="H2:I2"/>
    <mergeCell ref="H3:H4"/>
    <mergeCell ref="I3:I4"/>
    <mergeCell ref="A32:I32"/>
    <mergeCell ref="F3:F4"/>
    <mergeCell ref="G3:G4"/>
    <mergeCell ref="B2:C2"/>
    <mergeCell ref="D2:E2"/>
    <mergeCell ref="A3:A4"/>
    <mergeCell ref="B3:B4"/>
    <mergeCell ref="C3:C4"/>
    <mergeCell ref="D3:D4"/>
    <mergeCell ref="E3:E4"/>
    <mergeCell ref="F2:G2"/>
  </mergeCells>
  <pageMargins left="0.70866141732283472" right="0.70866141732283472" top="0.94488188976377963" bottom="0.74803149606299213" header="0.31496062992125984" footer="0.31496062992125984"/>
  <pageSetup paperSize="9" scale="46" orientation="portrait" r:id="rId1"/>
  <headerFooter>
    <oddHeader>&amp;COSSERVATORIO ASSEGNO UNICO UNIVERSALE</oddHeader>
    <oddFooter>&amp;CINPS - COORDINAMENTO GENERALE STATISTICO ATTUARIALE</oddFooter>
  </headerFooter>
  <ignoredErrors>
    <ignoredError sqref="B31:K31 B28:B30 J28:K30" formulaRange="1"/>
    <ignoredError sqref="C30:H30 C28:H29" formula="1" formulaRang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FAAEF5-8D40-4CCC-8556-4FD40EC0D577}">
  <sheetPr>
    <pageSetUpPr fitToPage="1"/>
  </sheetPr>
  <dimension ref="A1:P48"/>
  <sheetViews>
    <sheetView showGridLines="0" tabSelected="1" topLeftCell="A28" zoomScale="82" zoomScaleNormal="82" zoomScaleSheetLayoutView="62" workbookViewId="0">
      <selection activeCell="B1" sqref="B1"/>
    </sheetView>
  </sheetViews>
  <sheetFormatPr defaultColWidth="13.26953125" defaultRowHeight="10" x14ac:dyDescent="0.35"/>
  <cols>
    <col min="1" max="1" width="38.81640625" style="1" customWidth="1"/>
    <col min="2" max="2" width="18.453125" style="1" customWidth="1"/>
    <col min="3" max="4" width="23.453125" style="1" customWidth="1"/>
    <col min="5" max="6" width="21.453125" style="1" customWidth="1"/>
    <col min="7" max="7" width="18.54296875" style="1" customWidth="1"/>
    <col min="8" max="8" width="15.7265625" style="1" customWidth="1"/>
    <col min="9" max="9" width="15.54296875" style="1" customWidth="1"/>
    <col min="10" max="10" width="11.453125" style="1" customWidth="1"/>
    <col min="11" max="11" width="13.26953125" style="1"/>
    <col min="12" max="12" width="15.81640625" style="1" customWidth="1"/>
    <col min="13" max="16384" width="13.26953125" style="1"/>
  </cols>
  <sheetData>
    <row r="1" spans="1:16" ht="57.65" customHeight="1" thickBot="1" x14ac:dyDescent="0.4">
      <c r="A1" s="86" t="s">
        <v>164</v>
      </c>
      <c r="B1" s="86"/>
      <c r="C1" s="86"/>
      <c r="D1" s="86"/>
      <c r="E1" s="86"/>
      <c r="F1" s="86"/>
    </row>
    <row r="2" spans="1:16" ht="75" customHeight="1" thickTop="1" thickBot="1" x14ac:dyDescent="0.4">
      <c r="A2" s="55" t="s">
        <v>36</v>
      </c>
      <c r="B2" s="56" t="s">
        <v>114</v>
      </c>
      <c r="C2" s="56" t="s">
        <v>93</v>
      </c>
      <c r="D2" s="56" t="s">
        <v>39</v>
      </c>
      <c r="E2" s="56" t="s">
        <v>96</v>
      </c>
      <c r="F2" s="56" t="s">
        <v>165</v>
      </c>
      <c r="G2" s="57"/>
    </row>
    <row r="3" spans="1:16" ht="35.15" customHeight="1" thickTop="1" x14ac:dyDescent="0.3">
      <c r="A3" s="217"/>
      <c r="B3" s="372" t="s">
        <v>170</v>
      </c>
      <c r="C3" s="372"/>
      <c r="D3" s="372"/>
      <c r="E3" s="372"/>
      <c r="F3" s="372"/>
      <c r="G3" s="57"/>
    </row>
    <row r="4" spans="1:16" ht="32.5" customHeight="1" x14ac:dyDescent="0.35">
      <c r="A4" s="90" t="s">
        <v>172</v>
      </c>
      <c r="B4" s="58">
        <v>5256335</v>
      </c>
      <c r="C4" s="58">
        <v>8429159</v>
      </c>
      <c r="D4" s="96">
        <v>1229.8</v>
      </c>
      <c r="E4" s="58">
        <v>234</v>
      </c>
      <c r="F4" s="58">
        <v>146</v>
      </c>
      <c r="G4" s="172"/>
      <c r="H4" s="224"/>
      <c r="I4" s="224"/>
      <c r="J4" s="8"/>
      <c r="K4" s="224"/>
      <c r="L4" s="224"/>
      <c r="N4" s="24"/>
      <c r="O4" s="24"/>
      <c r="P4" s="24"/>
    </row>
    <row r="5" spans="1:16" ht="30.65" customHeight="1" x14ac:dyDescent="0.35">
      <c r="A5" s="90" t="s">
        <v>173</v>
      </c>
      <c r="B5" s="58">
        <v>5259466</v>
      </c>
      <c r="C5" s="58">
        <v>8429141</v>
      </c>
      <c r="D5" s="96">
        <v>1230.4000000000001</v>
      </c>
      <c r="E5" s="58">
        <v>234</v>
      </c>
      <c r="F5" s="58">
        <v>146</v>
      </c>
      <c r="G5" s="172"/>
      <c r="H5" s="224"/>
      <c r="I5" s="224"/>
      <c r="J5" s="8"/>
      <c r="K5" s="224"/>
      <c r="L5" s="224"/>
      <c r="N5" s="24"/>
      <c r="O5" s="24"/>
      <c r="P5" s="24"/>
    </row>
    <row r="6" spans="1:16" ht="25.5" customHeight="1" x14ac:dyDescent="0.35">
      <c r="A6" s="90" t="s">
        <v>174</v>
      </c>
      <c r="B6" s="58">
        <v>5306227</v>
      </c>
      <c r="C6" s="58">
        <v>8517374</v>
      </c>
      <c r="D6" s="96">
        <v>1248.4000000000001</v>
      </c>
      <c r="E6" s="58">
        <v>235</v>
      </c>
      <c r="F6" s="58">
        <v>147</v>
      </c>
      <c r="G6" s="172"/>
      <c r="H6" s="224"/>
      <c r="I6" s="224"/>
      <c r="J6" s="8"/>
      <c r="K6" s="224"/>
      <c r="L6" s="224"/>
      <c r="N6" s="24"/>
      <c r="O6" s="24"/>
      <c r="P6" s="24"/>
    </row>
    <row r="7" spans="1:16" ht="32.5" customHeight="1" x14ac:dyDescent="0.35">
      <c r="A7" s="90" t="s">
        <v>175</v>
      </c>
      <c r="B7" s="58">
        <v>5305277</v>
      </c>
      <c r="C7" s="58">
        <v>8513518</v>
      </c>
      <c r="D7" s="96">
        <v>1248.5</v>
      </c>
      <c r="E7" s="58">
        <v>235</v>
      </c>
      <c r="F7" s="58">
        <v>147</v>
      </c>
      <c r="G7" s="172"/>
      <c r="H7" s="224"/>
      <c r="I7" s="224"/>
      <c r="J7" s="8"/>
      <c r="K7" s="224"/>
      <c r="L7" s="224"/>
    </row>
    <row r="8" spans="1:16" ht="32.5" customHeight="1" x14ac:dyDescent="0.35">
      <c r="A8" s="90" t="s">
        <v>176</v>
      </c>
      <c r="B8" s="58">
        <v>5279380</v>
      </c>
      <c r="C8" s="58">
        <v>8460903</v>
      </c>
      <c r="D8" s="96">
        <v>1242.5999999999999</v>
      </c>
      <c r="E8" s="58">
        <v>235</v>
      </c>
      <c r="F8" s="58">
        <v>147</v>
      </c>
      <c r="G8" s="172"/>
      <c r="H8" s="224"/>
      <c r="I8" s="224"/>
      <c r="J8" s="8"/>
      <c r="K8" s="224"/>
      <c r="L8" s="224"/>
    </row>
    <row r="9" spans="1:16" ht="32.5" customHeight="1" x14ac:dyDescent="0.35">
      <c r="A9" s="90" t="s">
        <v>177</v>
      </c>
      <c r="B9" s="58">
        <v>5335378</v>
      </c>
      <c r="C9" s="58">
        <v>8542346</v>
      </c>
      <c r="D9" s="96">
        <v>1255</v>
      </c>
      <c r="E9" s="58">
        <v>235</v>
      </c>
      <c r="F9" s="58">
        <v>147</v>
      </c>
      <c r="G9" s="172"/>
      <c r="H9" s="224"/>
      <c r="I9" s="224"/>
      <c r="J9" s="8"/>
      <c r="K9" s="224"/>
      <c r="L9" s="224"/>
    </row>
    <row r="10" spans="1:16" ht="32.5" customHeight="1" x14ac:dyDescent="0.35">
      <c r="A10" s="90" t="s">
        <v>178</v>
      </c>
      <c r="B10" s="58">
        <v>5359208</v>
      </c>
      <c r="C10" s="58">
        <v>8574117</v>
      </c>
      <c r="D10" s="96">
        <v>1261.3</v>
      </c>
      <c r="E10" s="58">
        <v>235</v>
      </c>
      <c r="F10" s="58">
        <v>147</v>
      </c>
      <c r="G10" s="172"/>
      <c r="H10" s="224"/>
      <c r="I10" s="224"/>
      <c r="J10" s="8"/>
      <c r="K10" s="224"/>
      <c r="L10" s="224"/>
    </row>
    <row r="11" spans="1:16" ht="32.5" customHeight="1" x14ac:dyDescent="0.35">
      <c r="A11" s="90" t="s">
        <v>179</v>
      </c>
      <c r="B11" s="58">
        <v>5395688</v>
      </c>
      <c r="C11" s="58">
        <v>8622621</v>
      </c>
      <c r="D11" s="96">
        <v>1268.8</v>
      </c>
      <c r="E11" s="58">
        <v>235</v>
      </c>
      <c r="F11" s="58">
        <v>147</v>
      </c>
      <c r="G11" s="172"/>
      <c r="H11" s="224"/>
      <c r="I11" s="224"/>
      <c r="J11" s="8"/>
      <c r="K11" s="224"/>
      <c r="L11" s="224"/>
    </row>
    <row r="12" spans="1:16" ht="32.5" customHeight="1" x14ac:dyDescent="0.35">
      <c r="A12" s="90" t="s">
        <v>180</v>
      </c>
      <c r="B12" s="58">
        <v>5430947</v>
      </c>
      <c r="C12" s="58">
        <v>8671422</v>
      </c>
      <c r="D12" s="96">
        <v>1276.8</v>
      </c>
      <c r="E12" s="58">
        <v>235</v>
      </c>
      <c r="F12" s="58">
        <v>147</v>
      </c>
      <c r="G12" s="172"/>
      <c r="H12" s="224"/>
      <c r="I12" s="224"/>
      <c r="J12" s="8"/>
      <c r="K12" s="224"/>
      <c r="L12" s="224"/>
    </row>
    <row r="13" spans="1:16" ht="32.5" customHeight="1" thickBot="1" x14ac:dyDescent="0.4">
      <c r="A13" s="173" t="s">
        <v>181</v>
      </c>
      <c r="B13" s="174">
        <v>5463076</v>
      </c>
      <c r="C13" s="174">
        <v>8717677</v>
      </c>
      <c r="D13" s="175">
        <v>1284.0999999999999</v>
      </c>
      <c r="E13" s="174">
        <v>235</v>
      </c>
      <c r="F13" s="174">
        <v>147</v>
      </c>
      <c r="G13" s="172"/>
      <c r="H13" s="224"/>
      <c r="I13" s="224"/>
      <c r="J13" s="8"/>
      <c r="K13" s="224"/>
      <c r="L13" s="224"/>
    </row>
    <row r="14" spans="1:16" ht="26.5" customHeight="1" thickTop="1" x14ac:dyDescent="0.35">
      <c r="A14" s="220" t="s">
        <v>193</v>
      </c>
      <c r="B14" s="221"/>
      <c r="C14" s="221"/>
      <c r="D14" s="222">
        <f>SUM(D4:D13)</f>
        <v>12545.699999999999</v>
      </c>
      <c r="E14" s="223"/>
      <c r="F14" s="223"/>
      <c r="G14" s="172"/>
      <c r="H14" s="224"/>
      <c r="I14" s="224"/>
      <c r="J14" s="8"/>
    </row>
    <row r="15" spans="1:16" ht="26.5" customHeight="1" x14ac:dyDescent="0.35">
      <c r="A15" s="220" t="s">
        <v>162</v>
      </c>
      <c r="B15" s="221">
        <v>5339098.2</v>
      </c>
      <c r="C15" s="221">
        <v>8547827.8000000007</v>
      </c>
      <c r="D15" s="222"/>
      <c r="E15" s="223"/>
      <c r="F15" s="223"/>
      <c r="G15" s="172"/>
      <c r="H15" s="224"/>
      <c r="I15" s="224"/>
      <c r="J15" s="8"/>
    </row>
    <row r="16" spans="1:16" ht="26.5" customHeight="1" thickBot="1" x14ac:dyDescent="0.4">
      <c r="A16" s="226" t="s">
        <v>163</v>
      </c>
      <c r="B16" s="227"/>
      <c r="C16" s="228"/>
      <c r="D16" s="229"/>
      <c r="E16" s="227">
        <v>235</v>
      </c>
      <c r="F16" s="227">
        <v>147</v>
      </c>
      <c r="G16" s="172"/>
      <c r="H16" s="224"/>
      <c r="I16" s="224"/>
      <c r="J16" s="8"/>
    </row>
    <row r="17" spans="1:12" ht="38.15" customHeight="1" thickTop="1" x14ac:dyDescent="0.3">
      <c r="A17" s="219"/>
      <c r="B17" s="372" t="s">
        <v>171</v>
      </c>
      <c r="C17" s="372"/>
      <c r="D17" s="372"/>
      <c r="E17" s="372"/>
      <c r="F17" s="372"/>
      <c r="G17" s="172"/>
      <c r="H17" s="224"/>
      <c r="I17" s="224"/>
      <c r="J17" s="8"/>
    </row>
    <row r="18" spans="1:12" ht="38.15" customHeight="1" x14ac:dyDescent="0.35">
      <c r="A18" s="90" t="s">
        <v>182</v>
      </c>
      <c r="B18" s="58">
        <v>5481367</v>
      </c>
      <c r="C18" s="58">
        <v>8743110</v>
      </c>
      <c r="D18" s="96">
        <v>1449.3</v>
      </c>
      <c r="E18" s="58">
        <v>264</v>
      </c>
      <c r="F18" s="58">
        <v>166</v>
      </c>
      <c r="G18" s="319"/>
      <c r="H18" s="224"/>
      <c r="I18" s="224"/>
      <c r="J18" s="8"/>
    </row>
    <row r="19" spans="1:12" ht="38.15" customHeight="1" x14ac:dyDescent="0.35">
      <c r="A19" s="90" t="s">
        <v>184</v>
      </c>
      <c r="B19" s="58">
        <v>5493806</v>
      </c>
      <c r="C19" s="58">
        <v>8757859</v>
      </c>
      <c r="D19" s="96">
        <v>1445.6</v>
      </c>
      <c r="E19" s="58">
        <v>263</v>
      </c>
      <c r="F19" s="58">
        <v>165</v>
      </c>
      <c r="G19" s="172"/>
      <c r="H19" s="224"/>
      <c r="I19" s="224"/>
      <c r="J19" s="8"/>
    </row>
    <row r="20" spans="1:12" ht="38.15" customHeight="1" x14ac:dyDescent="0.35">
      <c r="A20" s="90" t="s">
        <v>207</v>
      </c>
      <c r="B20" s="58">
        <v>5652412</v>
      </c>
      <c r="C20" s="58">
        <v>8992829</v>
      </c>
      <c r="D20" s="96">
        <v>1431</v>
      </c>
      <c r="E20" s="58">
        <v>253</v>
      </c>
      <c r="F20" s="58">
        <v>159</v>
      </c>
      <c r="G20" s="172"/>
      <c r="H20" s="224"/>
      <c r="I20" s="224"/>
      <c r="J20" s="8"/>
    </row>
    <row r="21" spans="1:12" ht="38.15" customHeight="1" x14ac:dyDescent="0.35">
      <c r="A21" s="90" t="s">
        <v>173</v>
      </c>
      <c r="B21" s="58">
        <v>5642715</v>
      </c>
      <c r="C21" s="58">
        <v>8977142</v>
      </c>
      <c r="D21" s="96">
        <v>1430.5</v>
      </c>
      <c r="E21" s="58">
        <v>254</v>
      </c>
      <c r="F21" s="58">
        <v>159</v>
      </c>
      <c r="G21" s="172"/>
      <c r="H21" s="224"/>
      <c r="I21" s="224"/>
      <c r="J21" s="8"/>
    </row>
    <row r="22" spans="1:12" s="151" customFormat="1" ht="32.5" customHeight="1" x14ac:dyDescent="0.3">
      <c r="A22" s="90" t="s">
        <v>174</v>
      </c>
      <c r="B22" s="58">
        <v>5630751</v>
      </c>
      <c r="C22" s="58">
        <v>8953885</v>
      </c>
      <c r="D22" s="96">
        <v>1428.5</v>
      </c>
      <c r="E22" s="58">
        <v>254</v>
      </c>
      <c r="F22" s="58">
        <v>160</v>
      </c>
      <c r="G22" s="176"/>
      <c r="H22" s="224"/>
      <c r="I22" s="224"/>
      <c r="J22" s="178"/>
    </row>
    <row r="23" spans="1:12" s="151" customFormat="1" ht="32.5" customHeight="1" x14ac:dyDescent="0.3">
      <c r="A23" s="90" t="s">
        <v>175</v>
      </c>
      <c r="B23" s="58">
        <v>5611704</v>
      </c>
      <c r="C23" s="58">
        <v>8918547</v>
      </c>
      <c r="D23" s="96">
        <v>1423.3</v>
      </c>
      <c r="E23" s="58">
        <v>254</v>
      </c>
      <c r="F23" s="58">
        <v>160</v>
      </c>
      <c r="G23" s="176"/>
      <c r="H23" s="224"/>
      <c r="I23" s="224"/>
      <c r="J23" s="178"/>
    </row>
    <row r="24" spans="1:12" s="151" customFormat="1" ht="32.5" customHeight="1" x14ac:dyDescent="0.3">
      <c r="A24" s="90" t="s">
        <v>176</v>
      </c>
      <c r="B24" s="58">
        <v>5588098</v>
      </c>
      <c r="C24" s="58">
        <v>8875113</v>
      </c>
      <c r="D24" s="96">
        <v>1415.2</v>
      </c>
      <c r="E24" s="58">
        <v>253</v>
      </c>
      <c r="F24" s="58">
        <v>159</v>
      </c>
      <c r="G24" s="176"/>
      <c r="H24" s="224"/>
      <c r="I24" s="224"/>
      <c r="J24" s="178"/>
    </row>
    <row r="25" spans="1:12" s="151" customFormat="1" ht="32.5" customHeight="1" thickBot="1" x14ac:dyDescent="0.35">
      <c r="A25" s="173" t="s">
        <v>177</v>
      </c>
      <c r="B25" s="174">
        <v>5540092</v>
      </c>
      <c r="C25" s="174">
        <v>8787243</v>
      </c>
      <c r="D25" s="175">
        <v>1402.3</v>
      </c>
      <c r="E25" s="174">
        <v>253</v>
      </c>
      <c r="F25" s="174">
        <v>160</v>
      </c>
      <c r="G25" s="176"/>
      <c r="H25" s="224"/>
      <c r="I25" s="224"/>
      <c r="J25" s="178"/>
    </row>
    <row r="26" spans="1:12" ht="26.5" customHeight="1" thickTop="1" x14ac:dyDescent="0.2">
      <c r="A26" s="220" t="s">
        <v>194</v>
      </c>
      <c r="B26" s="221"/>
      <c r="C26" s="221"/>
      <c r="D26" s="222">
        <f>SUM(D18:D25)</f>
        <v>11425.699999999999</v>
      </c>
      <c r="E26" s="223"/>
      <c r="F26" s="223"/>
      <c r="G26" s="172"/>
      <c r="H26" s="224"/>
      <c r="I26" s="224"/>
      <c r="J26" s="8"/>
      <c r="L26" s="151"/>
    </row>
    <row r="27" spans="1:12" ht="26.5" customHeight="1" x14ac:dyDescent="0.2">
      <c r="A27" s="220" t="s">
        <v>160</v>
      </c>
      <c r="B27" s="221">
        <v>5580118.125</v>
      </c>
      <c r="C27" s="221">
        <v>8875716</v>
      </c>
      <c r="D27" s="222"/>
      <c r="E27" s="223"/>
      <c r="F27" s="223"/>
      <c r="G27" s="172"/>
      <c r="H27" s="224"/>
      <c r="I27" s="224"/>
      <c r="J27" s="8"/>
      <c r="L27" s="151"/>
    </row>
    <row r="28" spans="1:12" ht="26.5" customHeight="1" thickBot="1" x14ac:dyDescent="0.25">
      <c r="A28" s="226" t="s">
        <v>161</v>
      </c>
      <c r="B28" s="227"/>
      <c r="C28" s="228"/>
      <c r="D28" s="229"/>
      <c r="E28" s="227">
        <v>256</v>
      </c>
      <c r="F28" s="227">
        <v>161</v>
      </c>
      <c r="G28" s="172"/>
      <c r="H28" s="224"/>
      <c r="I28" s="224"/>
      <c r="J28" s="8"/>
      <c r="L28" s="151"/>
    </row>
    <row r="29" spans="1:12" ht="13" customHeight="1" thickTop="1" x14ac:dyDescent="0.3">
      <c r="A29" s="374"/>
      <c r="B29" s="374"/>
      <c r="C29" s="374"/>
      <c r="D29" s="374"/>
      <c r="E29" s="374"/>
      <c r="F29" s="374"/>
      <c r="G29" s="172"/>
      <c r="H29" s="267"/>
      <c r="I29" s="24"/>
      <c r="J29" s="8"/>
      <c r="L29" s="151"/>
    </row>
    <row r="30" spans="1:12" ht="95.5" customHeight="1" x14ac:dyDescent="0.2">
      <c r="A30" s="365" t="s">
        <v>201</v>
      </c>
      <c r="B30" s="365"/>
      <c r="C30" s="365"/>
      <c r="D30" s="365"/>
      <c r="E30" s="365"/>
      <c r="F30" s="365"/>
      <c r="H30" s="269"/>
      <c r="L30" s="151"/>
    </row>
    <row r="31" spans="1:12" ht="114" customHeight="1" x14ac:dyDescent="0.2">
      <c r="A31" s="373" t="s">
        <v>225</v>
      </c>
      <c r="B31" s="373"/>
      <c r="C31" s="373"/>
      <c r="D31" s="373"/>
      <c r="E31" s="373"/>
      <c r="F31" s="373"/>
      <c r="H31" s="269"/>
      <c r="L31" s="151"/>
    </row>
    <row r="32" spans="1:12" ht="26.15" customHeight="1" x14ac:dyDescent="0.3">
      <c r="A32" s="136" t="str">
        <f>+INDICE!B10</f>
        <v xml:space="preserve"> Lettura dati 25 settembre 2023</v>
      </c>
      <c r="B32" s="6"/>
      <c r="E32" s="53"/>
      <c r="L32" s="151"/>
    </row>
    <row r="33" spans="2:12" x14ac:dyDescent="0.2">
      <c r="L33" s="151"/>
    </row>
    <row r="34" spans="2:12" x14ac:dyDescent="0.2">
      <c r="B34" s="4"/>
      <c r="L34" s="151"/>
    </row>
    <row r="35" spans="2:12" x14ac:dyDescent="0.2">
      <c r="B35" s="4"/>
      <c r="L35" s="151"/>
    </row>
    <row r="36" spans="2:12" x14ac:dyDescent="0.2">
      <c r="B36" s="4"/>
      <c r="L36" s="151"/>
    </row>
    <row r="37" spans="2:12" x14ac:dyDescent="0.2">
      <c r="B37" s="4"/>
      <c r="L37" s="151"/>
    </row>
    <row r="38" spans="2:12" x14ac:dyDescent="0.2">
      <c r="B38" s="4"/>
      <c r="L38" s="151"/>
    </row>
    <row r="39" spans="2:12" x14ac:dyDescent="0.2">
      <c r="B39" s="4"/>
      <c r="L39" s="151"/>
    </row>
    <row r="40" spans="2:12" x14ac:dyDescent="0.2">
      <c r="B40" s="4"/>
      <c r="L40" s="151"/>
    </row>
    <row r="41" spans="2:12" x14ac:dyDescent="0.2">
      <c r="B41" s="4"/>
      <c r="L41" s="151"/>
    </row>
    <row r="42" spans="2:12" x14ac:dyDescent="0.2">
      <c r="B42" s="4"/>
      <c r="L42" s="151"/>
    </row>
    <row r="43" spans="2:12" x14ac:dyDescent="0.2">
      <c r="B43" s="4"/>
      <c r="L43" s="151"/>
    </row>
    <row r="44" spans="2:12" x14ac:dyDescent="0.2">
      <c r="B44" s="4"/>
      <c r="L44" s="151"/>
    </row>
    <row r="45" spans="2:12" x14ac:dyDescent="0.2">
      <c r="B45" s="4"/>
      <c r="L45" s="151"/>
    </row>
    <row r="46" spans="2:12" x14ac:dyDescent="0.2">
      <c r="B46" s="4"/>
      <c r="L46" s="151"/>
    </row>
    <row r="47" spans="2:12" x14ac:dyDescent="0.35">
      <c r="B47" s="4"/>
    </row>
    <row r="48" spans="2:12" x14ac:dyDescent="0.35">
      <c r="B48" s="4"/>
    </row>
  </sheetData>
  <mergeCells count="5">
    <mergeCell ref="A30:F30"/>
    <mergeCell ref="B17:F17"/>
    <mergeCell ref="B3:F3"/>
    <mergeCell ref="A31:F31"/>
    <mergeCell ref="A29:F29"/>
  </mergeCells>
  <phoneticPr fontId="10" type="noConversion"/>
  <pageMargins left="0.70866141732283472" right="0.70866141732283472" top="0.94488188976377963" bottom="0.74803149606299213" header="0.31496062992125984" footer="0.31496062992125984"/>
  <pageSetup paperSize="9" scale="59" orientation="portrait" r:id="rId1"/>
  <headerFooter>
    <oddHeader>&amp;COSSERVATORIO ASSEGNO UNICO UNIVERSALE</oddHeader>
    <oddFooter>&amp;CINPS - COORDINAMENTO GENERALE STATISTICO ATTUARIALE</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6EE3DF-CA53-425C-AA15-7C6E68EE0ACE}">
  <sheetPr>
    <pageSetUpPr fitToPage="1"/>
  </sheetPr>
  <dimension ref="A1:S42"/>
  <sheetViews>
    <sheetView showGridLines="0" tabSelected="1" view="pageBreakPreview" zoomScale="62" zoomScaleNormal="58" zoomScaleSheetLayoutView="62" workbookViewId="0">
      <selection activeCell="B1" sqref="B1"/>
    </sheetView>
  </sheetViews>
  <sheetFormatPr defaultColWidth="13.26953125" defaultRowHeight="10" x14ac:dyDescent="0.35"/>
  <cols>
    <col min="1" max="1" width="23.453125" style="1" customWidth="1"/>
    <col min="2" max="11" width="17" style="1" customWidth="1"/>
    <col min="12" max="12" width="15.54296875" style="1" bestFit="1" customWidth="1"/>
    <col min="13" max="13" width="14.7265625" style="1" customWidth="1"/>
    <col min="14" max="14" width="15.54296875" style="1" bestFit="1" customWidth="1"/>
    <col min="15" max="15" width="13.26953125" style="1"/>
    <col min="16" max="16" width="17.1796875" style="1" customWidth="1"/>
    <col min="17" max="17" width="13.26953125" style="1"/>
    <col min="18" max="18" width="16.1796875" style="1" customWidth="1"/>
    <col min="19" max="16384" width="13.26953125" style="1"/>
  </cols>
  <sheetData>
    <row r="1" spans="1:19" ht="56.5" customHeight="1" thickBot="1" x14ac:dyDescent="0.4">
      <c r="A1" s="87" t="s">
        <v>133</v>
      </c>
      <c r="B1" s="87"/>
      <c r="C1" s="87"/>
      <c r="D1" s="87"/>
      <c r="E1" s="87"/>
      <c r="F1" s="87"/>
      <c r="G1" s="87"/>
      <c r="H1" s="87"/>
      <c r="I1" s="87"/>
      <c r="J1" s="49"/>
      <c r="K1" s="49"/>
      <c r="L1" s="93"/>
      <c r="M1" s="93"/>
      <c r="N1" s="93"/>
      <c r="O1" s="93"/>
      <c r="P1" s="93"/>
      <c r="Q1" s="93"/>
      <c r="R1" s="93"/>
      <c r="S1" s="93"/>
    </row>
    <row r="2" spans="1:19" ht="43.5" customHeight="1" thickTop="1" x14ac:dyDescent="0.35">
      <c r="A2" s="180"/>
      <c r="B2" s="380" t="s">
        <v>36</v>
      </c>
      <c r="C2" s="380"/>
      <c r="D2" s="380"/>
      <c r="E2" s="380"/>
      <c r="F2" s="380"/>
      <c r="G2" s="380"/>
      <c r="H2" s="380"/>
      <c r="I2" s="380"/>
      <c r="J2" s="380"/>
      <c r="K2" s="380"/>
      <c r="L2" s="146"/>
      <c r="M2" s="146"/>
      <c r="N2" s="146"/>
      <c r="O2" s="146"/>
      <c r="P2" s="146"/>
      <c r="Q2" s="146"/>
    </row>
    <row r="3" spans="1:19" ht="19.5" customHeight="1" x14ac:dyDescent="0.35">
      <c r="A3" s="378" t="s">
        <v>31</v>
      </c>
      <c r="B3" s="376" t="s">
        <v>3</v>
      </c>
      <c r="C3" s="377"/>
      <c r="D3" s="376" t="s">
        <v>22</v>
      </c>
      <c r="E3" s="377"/>
      <c r="F3" s="376" t="s">
        <v>23</v>
      </c>
      <c r="G3" s="377"/>
      <c r="H3" s="376" t="s">
        <v>70</v>
      </c>
      <c r="I3" s="377"/>
      <c r="J3" s="376" t="s">
        <v>86</v>
      </c>
      <c r="K3" s="377"/>
    </row>
    <row r="4" spans="1:19" ht="76.5" customHeight="1" thickBot="1" x14ac:dyDescent="0.4">
      <c r="A4" s="379"/>
      <c r="B4" s="59" t="s">
        <v>114</v>
      </c>
      <c r="C4" s="59" t="s">
        <v>96</v>
      </c>
      <c r="D4" s="59" t="s">
        <v>114</v>
      </c>
      <c r="E4" s="59" t="s">
        <v>96</v>
      </c>
      <c r="F4" s="59" t="s">
        <v>114</v>
      </c>
      <c r="G4" s="59" t="s">
        <v>96</v>
      </c>
      <c r="H4" s="59" t="s">
        <v>114</v>
      </c>
      <c r="I4" s="59" t="s">
        <v>96</v>
      </c>
      <c r="J4" s="59" t="s">
        <v>114</v>
      </c>
      <c r="K4" s="59" t="s">
        <v>96</v>
      </c>
    </row>
    <row r="5" spans="1:19" ht="21.65" customHeight="1" thickTop="1" x14ac:dyDescent="0.35">
      <c r="A5" s="112" t="s">
        <v>24</v>
      </c>
      <c r="B5" s="58">
        <v>2650690</v>
      </c>
      <c r="C5" s="58">
        <v>130</v>
      </c>
      <c r="D5" s="58">
        <v>2655225</v>
      </c>
      <c r="E5" s="58">
        <v>130</v>
      </c>
      <c r="F5" s="58">
        <v>2674838</v>
      </c>
      <c r="G5" s="58">
        <v>130</v>
      </c>
      <c r="H5" s="58">
        <v>2676940</v>
      </c>
      <c r="I5" s="58">
        <v>130</v>
      </c>
      <c r="J5" s="58">
        <v>2669613</v>
      </c>
      <c r="K5" s="58">
        <v>131</v>
      </c>
    </row>
    <row r="6" spans="1:19" ht="21.75" customHeight="1" x14ac:dyDescent="0.35">
      <c r="A6" s="112" t="s">
        <v>25</v>
      </c>
      <c r="B6" s="58">
        <v>2129266</v>
      </c>
      <c r="C6" s="58">
        <v>280</v>
      </c>
      <c r="D6" s="58">
        <v>2128922</v>
      </c>
      <c r="E6" s="58">
        <v>281</v>
      </c>
      <c r="F6" s="58">
        <v>2145351</v>
      </c>
      <c r="G6" s="58">
        <v>281</v>
      </c>
      <c r="H6" s="58">
        <v>2142301</v>
      </c>
      <c r="I6" s="58">
        <v>282</v>
      </c>
      <c r="J6" s="58">
        <v>2130135</v>
      </c>
      <c r="K6" s="58">
        <v>282</v>
      </c>
    </row>
    <row r="7" spans="1:19" ht="21.75" customHeight="1" x14ac:dyDescent="0.35">
      <c r="A7" s="112" t="s">
        <v>26</v>
      </c>
      <c r="B7" s="58">
        <v>403651</v>
      </c>
      <c r="C7" s="58">
        <v>537</v>
      </c>
      <c r="D7" s="58">
        <v>403021</v>
      </c>
      <c r="E7" s="58">
        <v>538</v>
      </c>
      <c r="F7" s="58">
        <v>411009</v>
      </c>
      <c r="G7" s="58">
        <v>540</v>
      </c>
      <c r="H7" s="58">
        <v>410900</v>
      </c>
      <c r="I7" s="58">
        <v>540</v>
      </c>
      <c r="J7" s="58">
        <v>405880</v>
      </c>
      <c r="K7" s="58">
        <v>541</v>
      </c>
    </row>
    <row r="8" spans="1:19" ht="21.75" customHeight="1" x14ac:dyDescent="0.35">
      <c r="A8" s="112" t="s">
        <v>27</v>
      </c>
      <c r="B8" s="58">
        <v>59486</v>
      </c>
      <c r="C8" s="58">
        <v>914</v>
      </c>
      <c r="D8" s="58">
        <v>59235</v>
      </c>
      <c r="E8" s="58">
        <v>915</v>
      </c>
      <c r="F8" s="58">
        <v>61301</v>
      </c>
      <c r="G8" s="58">
        <v>917</v>
      </c>
      <c r="H8" s="58">
        <v>61381</v>
      </c>
      <c r="I8" s="58">
        <v>918</v>
      </c>
      <c r="J8" s="58">
        <v>60292</v>
      </c>
      <c r="K8" s="58">
        <v>919</v>
      </c>
    </row>
    <row r="9" spans="1:19" ht="21.75" customHeight="1" x14ac:dyDescent="0.35">
      <c r="A9" s="112" t="s">
        <v>28</v>
      </c>
      <c r="B9" s="58">
        <v>10038</v>
      </c>
      <c r="C9" s="58">
        <v>1181</v>
      </c>
      <c r="D9" s="58">
        <v>9917</v>
      </c>
      <c r="E9" s="58">
        <v>1184</v>
      </c>
      <c r="F9" s="58">
        <v>10439</v>
      </c>
      <c r="G9" s="58">
        <v>1189</v>
      </c>
      <c r="H9" s="58">
        <v>10444</v>
      </c>
      <c r="I9" s="58">
        <v>1191</v>
      </c>
      <c r="J9" s="58">
        <v>10199</v>
      </c>
      <c r="K9" s="58">
        <v>1192</v>
      </c>
    </row>
    <row r="10" spans="1:19" ht="21.75" customHeight="1" x14ac:dyDescent="0.35">
      <c r="A10" s="112" t="s">
        <v>29</v>
      </c>
      <c r="B10" s="58">
        <v>3204</v>
      </c>
      <c r="C10" s="58">
        <v>1571</v>
      </c>
      <c r="D10" s="58">
        <v>3146</v>
      </c>
      <c r="E10" s="58">
        <v>1576</v>
      </c>
      <c r="F10" s="58">
        <v>3289</v>
      </c>
      <c r="G10" s="58">
        <v>1581</v>
      </c>
      <c r="H10" s="58">
        <v>3311</v>
      </c>
      <c r="I10" s="58">
        <v>1580</v>
      </c>
      <c r="J10" s="58">
        <v>3261</v>
      </c>
      <c r="K10" s="58">
        <v>1584</v>
      </c>
    </row>
    <row r="11" spans="1:19" ht="35.15" customHeight="1" thickBot="1" x14ac:dyDescent="0.4">
      <c r="A11" s="61" t="s">
        <v>54</v>
      </c>
      <c r="B11" s="113">
        <v>5256335</v>
      </c>
      <c r="C11" s="113">
        <v>234</v>
      </c>
      <c r="D11" s="113">
        <v>5259466</v>
      </c>
      <c r="E11" s="113">
        <v>234</v>
      </c>
      <c r="F11" s="113">
        <v>5306227</v>
      </c>
      <c r="G11" s="113">
        <v>235</v>
      </c>
      <c r="H11" s="113">
        <v>5305277</v>
      </c>
      <c r="I11" s="113">
        <v>235</v>
      </c>
      <c r="J11" s="113">
        <v>5279380</v>
      </c>
      <c r="K11" s="113">
        <v>235</v>
      </c>
      <c r="L11" s="93"/>
      <c r="M11" s="93"/>
      <c r="N11" s="93"/>
      <c r="O11" s="93"/>
      <c r="P11" s="93"/>
      <c r="Q11" s="93"/>
    </row>
    <row r="12" spans="1:19" ht="8.5" customHeight="1" thickTop="1" x14ac:dyDescent="0.35">
      <c r="B12" s="148"/>
      <c r="C12" s="148"/>
      <c r="D12" s="148"/>
      <c r="E12" s="148"/>
      <c r="F12" s="148"/>
      <c r="G12" s="148"/>
      <c r="H12" s="148"/>
      <c r="I12" s="148"/>
      <c r="J12" s="148"/>
      <c r="K12" s="148"/>
      <c r="L12" s="149"/>
      <c r="M12" s="149"/>
      <c r="N12" s="149"/>
      <c r="O12" s="149"/>
      <c r="P12" s="149"/>
      <c r="Q12" s="149"/>
    </row>
    <row r="13" spans="1:19" ht="9" customHeight="1" x14ac:dyDescent="0.35">
      <c r="B13" s="6"/>
      <c r="C13" s="6"/>
      <c r="D13" s="5"/>
      <c r="E13" s="5"/>
      <c r="F13" s="5"/>
    </row>
    <row r="14" spans="1:19" s="3" customFormat="1" x14ac:dyDescent="0.35">
      <c r="A14" s="1"/>
      <c r="B14" s="93"/>
      <c r="C14" s="152"/>
      <c r="D14" s="147"/>
      <c r="E14" s="147"/>
      <c r="F14" s="147"/>
      <c r="G14" s="147"/>
      <c r="H14" s="147"/>
      <c r="I14" s="147"/>
      <c r="J14" s="147"/>
      <c r="K14" s="147"/>
    </row>
    <row r="15" spans="1:19" s="151" customFormat="1" ht="37.5" customHeight="1" x14ac:dyDescent="0.25">
      <c r="A15" s="179"/>
      <c r="B15" s="381" t="s">
        <v>36</v>
      </c>
      <c r="C15" s="381"/>
      <c r="D15" s="381"/>
      <c r="E15" s="381"/>
      <c r="F15" s="381"/>
      <c r="G15" s="381"/>
      <c r="H15" s="381"/>
      <c r="I15" s="381"/>
      <c r="J15" s="381"/>
      <c r="K15" s="381"/>
      <c r="L15" s="150"/>
      <c r="M15" s="150"/>
      <c r="N15" s="150"/>
      <c r="O15" s="150"/>
      <c r="P15" s="150"/>
      <c r="Q15" s="150"/>
    </row>
    <row r="16" spans="1:19" ht="21.65" customHeight="1" x14ac:dyDescent="0.35">
      <c r="A16" s="378" t="s">
        <v>31</v>
      </c>
      <c r="B16" s="376" t="s">
        <v>88</v>
      </c>
      <c r="C16" s="377"/>
      <c r="D16" s="376" t="s">
        <v>116</v>
      </c>
      <c r="E16" s="377"/>
      <c r="F16" s="376" t="s">
        <v>119</v>
      </c>
      <c r="G16" s="377"/>
      <c r="H16" s="376" t="s">
        <v>120</v>
      </c>
      <c r="I16" s="377"/>
      <c r="J16" s="376" t="s">
        <v>123</v>
      </c>
      <c r="K16" s="377"/>
    </row>
    <row r="17" spans="1:13" ht="63" customHeight="1" thickBot="1" x14ac:dyDescent="0.4">
      <c r="A17" s="379"/>
      <c r="B17" s="59" t="s">
        <v>114</v>
      </c>
      <c r="C17" s="59" t="s">
        <v>96</v>
      </c>
      <c r="D17" s="59" t="s">
        <v>114</v>
      </c>
      <c r="E17" s="59" t="s">
        <v>96</v>
      </c>
      <c r="F17" s="59" t="s">
        <v>114</v>
      </c>
      <c r="G17" s="59" t="s">
        <v>96</v>
      </c>
      <c r="H17" s="59" t="s">
        <v>114</v>
      </c>
      <c r="I17" s="59" t="s">
        <v>96</v>
      </c>
      <c r="J17" s="59" t="s">
        <v>114</v>
      </c>
      <c r="K17" s="59" t="s">
        <v>96</v>
      </c>
    </row>
    <row r="18" spans="1:13" ht="21.65" customHeight="1" thickTop="1" x14ac:dyDescent="0.35">
      <c r="A18" s="112" t="s">
        <v>24</v>
      </c>
      <c r="B18" s="58">
        <v>2705763</v>
      </c>
      <c r="C18" s="58">
        <v>131</v>
      </c>
      <c r="D18" s="58">
        <v>2723117</v>
      </c>
      <c r="E18" s="58">
        <v>131</v>
      </c>
      <c r="F18" s="58">
        <v>2749180</v>
      </c>
      <c r="G18" s="58">
        <v>131</v>
      </c>
      <c r="H18" s="58">
        <v>2773859</v>
      </c>
      <c r="I18" s="58">
        <v>131</v>
      </c>
      <c r="J18" s="58">
        <v>2795250</v>
      </c>
      <c r="K18" s="58">
        <v>131</v>
      </c>
    </row>
    <row r="19" spans="1:13" ht="21.65" customHeight="1" x14ac:dyDescent="0.35">
      <c r="A19" s="112" t="s">
        <v>25</v>
      </c>
      <c r="B19" s="58">
        <v>2145624</v>
      </c>
      <c r="C19" s="58">
        <v>282</v>
      </c>
      <c r="D19" s="58">
        <v>2151164</v>
      </c>
      <c r="E19" s="58">
        <v>283</v>
      </c>
      <c r="F19" s="58">
        <v>2160317</v>
      </c>
      <c r="G19" s="58">
        <v>283</v>
      </c>
      <c r="H19" s="58">
        <v>2168686</v>
      </c>
      <c r="I19" s="58">
        <v>283</v>
      </c>
      <c r="J19" s="58">
        <v>2176832</v>
      </c>
      <c r="K19" s="58">
        <v>283</v>
      </c>
    </row>
    <row r="20" spans="1:13" ht="21.65" customHeight="1" x14ac:dyDescent="0.35">
      <c r="A20" s="112" t="s">
        <v>26</v>
      </c>
      <c r="B20" s="58">
        <v>409302</v>
      </c>
      <c r="C20" s="58">
        <v>542</v>
      </c>
      <c r="D20" s="58">
        <v>409948</v>
      </c>
      <c r="E20" s="58">
        <v>542</v>
      </c>
      <c r="F20" s="58">
        <v>410940</v>
      </c>
      <c r="G20" s="58">
        <v>542</v>
      </c>
      <c r="H20" s="58">
        <v>412581</v>
      </c>
      <c r="I20" s="58">
        <v>543</v>
      </c>
      <c r="J20" s="58">
        <v>414538</v>
      </c>
      <c r="K20" s="58">
        <v>543</v>
      </c>
    </row>
    <row r="21" spans="1:13" ht="21.65" customHeight="1" x14ac:dyDescent="0.35">
      <c r="A21" s="112" t="s">
        <v>27</v>
      </c>
      <c r="B21" s="58">
        <v>60989</v>
      </c>
      <c r="C21" s="58">
        <v>921</v>
      </c>
      <c r="D21" s="58">
        <v>61130</v>
      </c>
      <c r="E21" s="58">
        <v>921</v>
      </c>
      <c r="F21" s="58">
        <v>61364</v>
      </c>
      <c r="G21" s="58">
        <v>922</v>
      </c>
      <c r="H21" s="58">
        <v>61825</v>
      </c>
      <c r="I21" s="58">
        <v>923</v>
      </c>
      <c r="J21" s="58">
        <v>62358</v>
      </c>
      <c r="K21" s="58">
        <v>923</v>
      </c>
    </row>
    <row r="22" spans="1:13" ht="21.65" customHeight="1" x14ac:dyDescent="0.35">
      <c r="A22" s="112" t="s">
        <v>28</v>
      </c>
      <c r="B22" s="58">
        <v>10399</v>
      </c>
      <c r="C22" s="58">
        <v>1194</v>
      </c>
      <c r="D22" s="58">
        <v>10492</v>
      </c>
      <c r="E22" s="58">
        <v>1195</v>
      </c>
      <c r="F22" s="58">
        <v>10511</v>
      </c>
      <c r="G22" s="58">
        <v>1194</v>
      </c>
      <c r="H22" s="58">
        <v>10576</v>
      </c>
      <c r="I22" s="58">
        <v>1195</v>
      </c>
      <c r="J22" s="58">
        <v>10639</v>
      </c>
      <c r="K22" s="58">
        <v>1195</v>
      </c>
    </row>
    <row r="23" spans="1:13" ht="21.65" customHeight="1" x14ac:dyDescent="0.35">
      <c r="A23" s="112" t="s">
        <v>29</v>
      </c>
      <c r="B23" s="58">
        <v>3301</v>
      </c>
      <c r="C23" s="58">
        <v>1583</v>
      </c>
      <c r="D23" s="58">
        <v>3357</v>
      </c>
      <c r="E23" s="58">
        <v>1592</v>
      </c>
      <c r="F23" s="58">
        <v>3376</v>
      </c>
      <c r="G23" s="58">
        <v>1590</v>
      </c>
      <c r="H23" s="58">
        <v>3420</v>
      </c>
      <c r="I23" s="58">
        <v>1597</v>
      </c>
      <c r="J23" s="58">
        <v>3459</v>
      </c>
      <c r="K23" s="58">
        <v>1595</v>
      </c>
    </row>
    <row r="24" spans="1:13" ht="42" customHeight="1" thickBot="1" x14ac:dyDescent="0.4">
      <c r="A24" s="61" t="s">
        <v>54</v>
      </c>
      <c r="B24" s="113">
        <v>5335378</v>
      </c>
      <c r="C24" s="113">
        <v>235</v>
      </c>
      <c r="D24" s="113">
        <v>5359208</v>
      </c>
      <c r="E24" s="113">
        <v>235</v>
      </c>
      <c r="F24" s="113">
        <v>5395688</v>
      </c>
      <c r="G24" s="113">
        <v>235</v>
      </c>
      <c r="H24" s="113">
        <v>5430947</v>
      </c>
      <c r="I24" s="113">
        <v>235</v>
      </c>
      <c r="J24" s="113">
        <v>5463076</v>
      </c>
      <c r="K24" s="113">
        <v>235</v>
      </c>
    </row>
    <row r="25" spans="1:13" ht="63" customHeight="1" thickTop="1" x14ac:dyDescent="0.35">
      <c r="A25" s="375" t="s">
        <v>202</v>
      </c>
      <c r="B25" s="375"/>
      <c r="C25" s="375"/>
      <c r="D25" s="375"/>
      <c r="E25" s="375"/>
      <c r="F25" s="375"/>
      <c r="G25" s="375"/>
      <c r="H25" s="375"/>
      <c r="I25" s="375"/>
      <c r="J25" s="375"/>
      <c r="K25" s="375"/>
      <c r="L25" s="149"/>
      <c r="M25" s="149"/>
    </row>
    <row r="26" spans="1:13" ht="30" customHeight="1" x14ac:dyDescent="0.3">
      <c r="A26" s="54" t="str">
        <f>+INDICE!B10</f>
        <v xml:space="preserve"> Lettura dati 25 settembre 2023</v>
      </c>
      <c r="B26" s="4"/>
    </row>
    <row r="27" spans="1:13" x14ac:dyDescent="0.35">
      <c r="B27" s="4"/>
    </row>
    <row r="28" spans="1:13" x14ac:dyDescent="0.35">
      <c r="B28" s="4"/>
    </row>
    <row r="29" spans="1:13" x14ac:dyDescent="0.35">
      <c r="B29" s="4"/>
    </row>
    <row r="30" spans="1:13" x14ac:dyDescent="0.35">
      <c r="B30" s="4"/>
    </row>
    <row r="31" spans="1:13" x14ac:dyDescent="0.35">
      <c r="B31" s="4"/>
    </row>
    <row r="32" spans="1:13" x14ac:dyDescent="0.35">
      <c r="B32" s="4"/>
    </row>
    <row r="33" spans="2:2" x14ac:dyDescent="0.35">
      <c r="B33" s="4"/>
    </row>
    <row r="34" spans="2:2" x14ac:dyDescent="0.35">
      <c r="B34" s="4"/>
    </row>
    <row r="35" spans="2:2" x14ac:dyDescent="0.35">
      <c r="B35" s="4"/>
    </row>
    <row r="36" spans="2:2" x14ac:dyDescent="0.35">
      <c r="B36" s="4"/>
    </row>
    <row r="37" spans="2:2" x14ac:dyDescent="0.35">
      <c r="B37" s="4"/>
    </row>
    <row r="38" spans="2:2" x14ac:dyDescent="0.35">
      <c r="B38" s="4"/>
    </row>
    <row r="39" spans="2:2" x14ac:dyDescent="0.35">
      <c r="B39" s="4"/>
    </row>
    <row r="40" spans="2:2" x14ac:dyDescent="0.35">
      <c r="B40" s="4"/>
    </row>
    <row r="41" spans="2:2" x14ac:dyDescent="0.35">
      <c r="B41" s="4"/>
    </row>
    <row r="42" spans="2:2" x14ac:dyDescent="0.35">
      <c r="B42" s="4"/>
    </row>
  </sheetData>
  <mergeCells count="15">
    <mergeCell ref="A25:K25"/>
    <mergeCell ref="H16:I16"/>
    <mergeCell ref="A16:A17"/>
    <mergeCell ref="B2:K2"/>
    <mergeCell ref="F16:G16"/>
    <mergeCell ref="D16:E16"/>
    <mergeCell ref="B16:C16"/>
    <mergeCell ref="J3:K3"/>
    <mergeCell ref="A3:A4"/>
    <mergeCell ref="B3:C3"/>
    <mergeCell ref="D3:E3"/>
    <mergeCell ref="F3:G3"/>
    <mergeCell ref="H3:I3"/>
    <mergeCell ref="J16:K16"/>
    <mergeCell ref="B15:K15"/>
  </mergeCells>
  <pageMargins left="0.70866141732283472" right="0.70866141732283472" top="0.94488188976377963" bottom="0.74803149606299213" header="0.31496062992125984" footer="0.31496062992125984"/>
  <pageSetup paperSize="9" scale="60" orientation="landscape" r:id="rId1"/>
  <headerFooter>
    <oddHeader>&amp;COSSERVATORIO ASSEGNO UNICO UNIVERSALE</oddHeader>
    <oddFooter>&amp;CINPS - COORDINAMENTO GENERALE STATISTICO ATTUARIALE</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A984B9-D82E-4A3C-8825-7BD6BFD951D0}">
  <sheetPr>
    <pageSetUpPr fitToPage="1"/>
  </sheetPr>
  <dimension ref="A1:S40"/>
  <sheetViews>
    <sheetView showGridLines="0" tabSelected="1" view="pageBreakPreview" topLeftCell="A13" zoomScale="57" zoomScaleNormal="58" zoomScaleSheetLayoutView="57" workbookViewId="0">
      <selection activeCell="B1" sqref="B1"/>
    </sheetView>
  </sheetViews>
  <sheetFormatPr defaultColWidth="13.26953125" defaultRowHeight="10" x14ac:dyDescent="0.35"/>
  <cols>
    <col min="1" max="1" width="22.54296875" style="1" customWidth="1"/>
    <col min="2" max="2" width="16.1796875" style="1" customWidth="1"/>
    <col min="3" max="3" width="20.1796875" style="1" customWidth="1"/>
    <col min="4" max="4" width="17.81640625" style="93" customWidth="1"/>
    <col min="5" max="5" width="16.81640625" style="93" customWidth="1"/>
    <col min="6" max="11" width="17" style="93" customWidth="1"/>
    <col min="12" max="12" width="15.54296875" style="93" bestFit="1" customWidth="1"/>
    <col min="13" max="13" width="16.81640625" style="1" customWidth="1"/>
    <col min="14" max="14" width="15.54296875" style="93" bestFit="1" customWidth="1"/>
    <col min="15" max="15" width="15.453125" style="93" customWidth="1"/>
    <col min="16" max="16" width="17.1796875" style="93" customWidth="1"/>
    <col min="17" max="17" width="13.26953125" style="93"/>
    <col min="18" max="18" width="16.1796875" style="1" customWidth="1"/>
    <col min="19" max="16384" width="13.26953125" style="1"/>
  </cols>
  <sheetData>
    <row r="1" spans="1:19" ht="56.5" customHeight="1" thickBot="1" x14ac:dyDescent="0.4">
      <c r="A1" s="87" t="s">
        <v>185</v>
      </c>
      <c r="B1" s="87"/>
      <c r="C1" s="87"/>
      <c r="D1" s="87"/>
      <c r="E1" s="87"/>
      <c r="F1" s="87"/>
      <c r="G1" s="87"/>
      <c r="H1" s="87"/>
      <c r="I1" s="87"/>
      <c r="J1" s="87"/>
      <c r="K1" s="87"/>
      <c r="L1" s="87"/>
      <c r="M1" s="87"/>
      <c r="N1" s="332"/>
      <c r="O1" s="332"/>
      <c r="R1" s="93"/>
      <c r="S1" s="93"/>
    </row>
    <row r="2" spans="1:19" ht="43.5" customHeight="1" thickTop="1" x14ac:dyDescent="0.35">
      <c r="A2" s="181"/>
      <c r="B2" s="380" t="s">
        <v>36</v>
      </c>
      <c r="C2" s="380"/>
      <c r="D2" s="380"/>
      <c r="E2" s="380"/>
      <c r="F2" s="380"/>
      <c r="G2" s="380"/>
      <c r="H2" s="380"/>
      <c r="I2" s="380"/>
      <c r="J2" s="380"/>
      <c r="K2" s="380"/>
      <c r="L2" s="380"/>
      <c r="M2" s="380"/>
      <c r="N2" s="146"/>
      <c r="O2" s="146"/>
      <c r="P2" s="146"/>
      <c r="Q2" s="146"/>
    </row>
    <row r="3" spans="1:19" ht="19.5" customHeight="1" x14ac:dyDescent="0.35">
      <c r="A3" s="378" t="s">
        <v>31</v>
      </c>
      <c r="B3" s="376" t="s">
        <v>131</v>
      </c>
      <c r="C3" s="377"/>
      <c r="D3" s="376" t="s">
        <v>195</v>
      </c>
      <c r="E3" s="377"/>
      <c r="F3" s="376" t="s">
        <v>204</v>
      </c>
      <c r="G3" s="377"/>
      <c r="H3" s="376" t="s">
        <v>210</v>
      </c>
      <c r="I3" s="377"/>
      <c r="J3" s="376" t="s">
        <v>214</v>
      </c>
      <c r="K3" s="377"/>
      <c r="L3" s="376" t="s">
        <v>217</v>
      </c>
      <c r="M3" s="377"/>
      <c r="N3" s="383"/>
      <c r="O3" s="384"/>
    </row>
    <row r="4" spans="1:19" ht="76.5" customHeight="1" thickBot="1" x14ac:dyDescent="0.4">
      <c r="A4" s="379"/>
      <c r="B4" s="59" t="s">
        <v>114</v>
      </c>
      <c r="C4" s="59" t="s">
        <v>96</v>
      </c>
      <c r="D4" s="59" t="s">
        <v>114</v>
      </c>
      <c r="E4" s="59" t="s">
        <v>96</v>
      </c>
      <c r="F4" s="59" t="s">
        <v>114</v>
      </c>
      <c r="G4" s="59" t="s">
        <v>96</v>
      </c>
      <c r="H4" s="59" t="s">
        <v>114</v>
      </c>
      <c r="I4" s="59" t="s">
        <v>96</v>
      </c>
      <c r="J4" s="59" t="s">
        <v>114</v>
      </c>
      <c r="K4" s="59" t="s">
        <v>96</v>
      </c>
      <c r="L4" s="59" t="s">
        <v>114</v>
      </c>
      <c r="M4" s="59" t="s">
        <v>96</v>
      </c>
      <c r="N4" s="164"/>
      <c r="O4" s="164"/>
    </row>
    <row r="5" spans="1:19" ht="21.65" customHeight="1" thickTop="1" x14ac:dyDescent="0.35">
      <c r="A5" s="112" t="s">
        <v>24</v>
      </c>
      <c r="B5" s="58">
        <v>2808643</v>
      </c>
      <c r="C5" s="58">
        <v>148</v>
      </c>
      <c r="D5" s="58">
        <v>2819731</v>
      </c>
      <c r="E5" s="58">
        <v>147</v>
      </c>
      <c r="F5" s="58">
        <v>2918943</v>
      </c>
      <c r="G5" s="58">
        <v>140</v>
      </c>
      <c r="H5" s="58">
        <v>2915273</v>
      </c>
      <c r="I5" s="58">
        <v>140</v>
      </c>
      <c r="J5" s="58">
        <v>2912400</v>
      </c>
      <c r="K5" s="58">
        <v>140</v>
      </c>
      <c r="L5" s="58">
        <v>2906100</v>
      </c>
      <c r="M5" s="58">
        <v>140</v>
      </c>
      <c r="N5" s="58"/>
      <c r="O5" s="58"/>
    </row>
    <row r="6" spans="1:19" ht="21.75" customHeight="1" x14ac:dyDescent="0.35">
      <c r="A6" s="112" t="s">
        <v>25</v>
      </c>
      <c r="B6" s="58">
        <v>2180056</v>
      </c>
      <c r="C6" s="58">
        <v>316</v>
      </c>
      <c r="D6" s="58">
        <v>2180792</v>
      </c>
      <c r="E6" s="58">
        <v>315</v>
      </c>
      <c r="F6" s="58">
        <v>2227033</v>
      </c>
      <c r="G6" s="58">
        <v>304</v>
      </c>
      <c r="H6" s="58">
        <v>2221212</v>
      </c>
      <c r="I6" s="58">
        <v>304</v>
      </c>
      <c r="J6" s="58">
        <v>2213933</v>
      </c>
      <c r="K6" s="58">
        <v>305</v>
      </c>
      <c r="L6" s="58">
        <v>2204024</v>
      </c>
      <c r="M6" s="58">
        <v>305</v>
      </c>
      <c r="N6" s="58"/>
      <c r="O6" s="58"/>
    </row>
    <row r="7" spans="1:19" ht="21.75" customHeight="1" x14ac:dyDescent="0.35">
      <c r="A7" s="112" t="s">
        <v>26</v>
      </c>
      <c r="B7" s="58">
        <v>415749</v>
      </c>
      <c r="C7" s="58">
        <v>615</v>
      </c>
      <c r="D7" s="58">
        <v>416111</v>
      </c>
      <c r="E7" s="58">
        <v>614</v>
      </c>
      <c r="F7" s="58">
        <v>426262</v>
      </c>
      <c r="G7" s="58">
        <v>601</v>
      </c>
      <c r="H7" s="58">
        <v>425849</v>
      </c>
      <c r="I7" s="58">
        <v>602</v>
      </c>
      <c r="J7" s="58">
        <v>424353</v>
      </c>
      <c r="K7" s="58">
        <v>603</v>
      </c>
      <c r="L7" s="58">
        <v>422053</v>
      </c>
      <c r="M7" s="58">
        <v>604</v>
      </c>
      <c r="N7" s="58"/>
      <c r="O7" s="58"/>
    </row>
    <row r="8" spans="1:19" ht="21.75" customHeight="1" x14ac:dyDescent="0.35">
      <c r="A8" s="112" t="s">
        <v>27</v>
      </c>
      <c r="B8" s="58">
        <v>62764</v>
      </c>
      <c r="C8" s="58">
        <v>1075</v>
      </c>
      <c r="D8" s="58">
        <v>62961</v>
      </c>
      <c r="E8" s="58">
        <v>1073</v>
      </c>
      <c r="F8" s="58">
        <v>65376</v>
      </c>
      <c r="G8" s="58">
        <v>1062</v>
      </c>
      <c r="H8" s="58">
        <v>65545</v>
      </c>
      <c r="I8" s="58">
        <v>1064</v>
      </c>
      <c r="J8" s="58">
        <v>65263</v>
      </c>
      <c r="K8" s="58">
        <v>1066</v>
      </c>
      <c r="L8" s="58">
        <v>64848</v>
      </c>
      <c r="M8" s="58">
        <v>1066</v>
      </c>
      <c r="N8" s="58"/>
      <c r="O8" s="58"/>
    </row>
    <row r="9" spans="1:19" ht="21.75" customHeight="1" x14ac:dyDescent="0.35">
      <c r="A9" s="112" t="s">
        <v>28</v>
      </c>
      <c r="B9" s="58">
        <v>10650</v>
      </c>
      <c r="C9" s="58">
        <v>1381</v>
      </c>
      <c r="D9" s="58">
        <v>10689</v>
      </c>
      <c r="E9" s="58">
        <v>1381</v>
      </c>
      <c r="F9" s="58">
        <v>11139</v>
      </c>
      <c r="G9" s="58">
        <v>1367</v>
      </c>
      <c r="H9" s="58">
        <v>11182</v>
      </c>
      <c r="I9" s="58">
        <v>1370</v>
      </c>
      <c r="J9" s="58">
        <v>11167</v>
      </c>
      <c r="K9" s="58">
        <v>1372</v>
      </c>
      <c r="L9" s="58">
        <v>11067</v>
      </c>
      <c r="M9" s="58">
        <v>1373</v>
      </c>
      <c r="N9" s="58"/>
      <c r="O9" s="58"/>
    </row>
    <row r="10" spans="1:19" ht="21.75" customHeight="1" x14ac:dyDescent="0.35">
      <c r="A10" s="112" t="s">
        <v>29</v>
      </c>
      <c r="B10" s="58">
        <v>3505</v>
      </c>
      <c r="C10" s="58">
        <v>1828</v>
      </c>
      <c r="D10" s="58">
        <v>3522</v>
      </c>
      <c r="E10" s="58">
        <v>1824</v>
      </c>
      <c r="F10" s="58">
        <v>3659</v>
      </c>
      <c r="G10" s="58">
        <v>1807</v>
      </c>
      <c r="H10" s="58">
        <v>3654</v>
      </c>
      <c r="I10" s="58">
        <v>1812</v>
      </c>
      <c r="J10" s="58">
        <v>3635</v>
      </c>
      <c r="K10" s="58">
        <v>1811</v>
      </c>
      <c r="L10" s="58">
        <v>3612</v>
      </c>
      <c r="M10" s="58">
        <v>1810</v>
      </c>
      <c r="N10" s="58"/>
      <c r="O10" s="58"/>
    </row>
    <row r="11" spans="1:19" ht="27" customHeight="1" thickBot="1" x14ac:dyDescent="0.4">
      <c r="A11" s="61" t="s">
        <v>54</v>
      </c>
      <c r="B11" s="113">
        <v>5481367</v>
      </c>
      <c r="C11" s="113">
        <v>264</v>
      </c>
      <c r="D11" s="113">
        <v>5493806</v>
      </c>
      <c r="E11" s="113">
        <v>263</v>
      </c>
      <c r="F11" s="113">
        <v>5652412</v>
      </c>
      <c r="G11" s="113">
        <v>253</v>
      </c>
      <c r="H11" s="113">
        <v>5642715</v>
      </c>
      <c r="I11" s="113">
        <v>254</v>
      </c>
      <c r="J11" s="113">
        <v>5630751</v>
      </c>
      <c r="K11" s="113">
        <v>254</v>
      </c>
      <c r="L11" s="113">
        <v>5611704</v>
      </c>
      <c r="M11" s="113">
        <v>254</v>
      </c>
      <c r="N11" s="79"/>
      <c r="O11" s="79"/>
    </row>
    <row r="12" spans="1:19" ht="27" customHeight="1" thickTop="1" x14ac:dyDescent="0.35">
      <c r="A12" s="236"/>
      <c r="B12" s="79"/>
      <c r="C12" s="79"/>
      <c r="D12" s="79"/>
      <c r="E12" s="79"/>
      <c r="F12" s="79"/>
      <c r="G12" s="79"/>
      <c r="H12" s="79"/>
      <c r="I12" s="79"/>
      <c r="J12" s="79"/>
      <c r="K12" s="79"/>
      <c r="L12" s="79"/>
      <c r="M12" s="79"/>
      <c r="N12" s="79"/>
      <c r="O12" s="79"/>
    </row>
    <row r="13" spans="1:19" ht="27" customHeight="1" x14ac:dyDescent="0.35">
      <c r="A13" s="181"/>
      <c r="B13" s="381" t="s">
        <v>36</v>
      </c>
      <c r="C13" s="381"/>
      <c r="D13" s="381"/>
      <c r="E13" s="381"/>
      <c r="F13" s="146"/>
      <c r="G13" s="146"/>
      <c r="H13" s="146"/>
      <c r="I13" s="146"/>
      <c r="J13" s="146"/>
      <c r="K13" s="146"/>
      <c r="L13" s="146"/>
      <c r="M13" s="146"/>
      <c r="N13" s="146"/>
      <c r="O13" s="146"/>
    </row>
    <row r="14" spans="1:19" ht="24.75" customHeight="1" x14ac:dyDescent="0.35">
      <c r="A14" s="378" t="s">
        <v>31</v>
      </c>
      <c r="B14" s="385" t="s">
        <v>221</v>
      </c>
      <c r="C14" s="386"/>
      <c r="D14" s="385" t="s">
        <v>226</v>
      </c>
      <c r="E14" s="386"/>
      <c r="F14" s="383"/>
      <c r="G14" s="384"/>
      <c r="H14" s="383"/>
      <c r="I14" s="384"/>
      <c r="J14" s="383"/>
      <c r="K14" s="384"/>
      <c r="L14" s="383"/>
      <c r="M14" s="384"/>
      <c r="N14" s="383"/>
      <c r="O14" s="384"/>
    </row>
    <row r="15" spans="1:19" ht="66" customHeight="1" thickBot="1" x14ac:dyDescent="0.4">
      <c r="A15" s="379"/>
      <c r="B15" s="59" t="s">
        <v>114</v>
      </c>
      <c r="C15" s="59" t="s">
        <v>96</v>
      </c>
      <c r="D15" s="59" t="s">
        <v>114</v>
      </c>
      <c r="E15" s="59" t="s">
        <v>96</v>
      </c>
      <c r="F15" s="164"/>
      <c r="G15" s="164"/>
      <c r="H15" s="164"/>
      <c r="I15" s="164"/>
      <c r="J15" s="164"/>
      <c r="K15" s="164"/>
      <c r="L15" s="164"/>
      <c r="M15" s="164"/>
      <c r="N15" s="164"/>
      <c r="O15" s="164"/>
    </row>
    <row r="16" spans="1:19" ht="21.65" customHeight="1" thickTop="1" x14ac:dyDescent="0.35">
      <c r="A16" s="112" t="s">
        <v>24</v>
      </c>
      <c r="B16" s="58">
        <v>2898066</v>
      </c>
      <c r="C16" s="58">
        <v>139</v>
      </c>
      <c r="D16" s="58">
        <v>2880444</v>
      </c>
      <c r="E16" s="58">
        <v>139</v>
      </c>
      <c r="F16" s="58"/>
      <c r="G16" s="58"/>
      <c r="H16" s="58"/>
      <c r="I16" s="58"/>
      <c r="J16" s="58"/>
      <c r="K16" s="58"/>
      <c r="L16" s="58"/>
      <c r="M16" s="58"/>
      <c r="N16" s="58"/>
      <c r="O16" s="58"/>
    </row>
    <row r="17" spans="1:15" ht="21.75" customHeight="1" x14ac:dyDescent="0.35">
      <c r="A17" s="112" t="s">
        <v>25</v>
      </c>
      <c r="B17" s="58">
        <v>2191974</v>
      </c>
      <c r="C17" s="58">
        <v>305</v>
      </c>
      <c r="D17" s="58">
        <v>2169323</v>
      </c>
      <c r="E17" s="58">
        <v>305</v>
      </c>
      <c r="F17" s="58"/>
      <c r="G17" s="58"/>
      <c r="H17" s="58"/>
      <c r="I17" s="58"/>
      <c r="J17" s="58"/>
      <c r="K17" s="58"/>
      <c r="L17" s="58"/>
      <c r="M17" s="58"/>
      <c r="N17" s="58"/>
      <c r="O17" s="58"/>
    </row>
    <row r="18" spans="1:15" ht="21.75" customHeight="1" x14ac:dyDescent="0.35">
      <c r="A18" s="112" t="s">
        <v>26</v>
      </c>
      <c r="B18" s="58">
        <v>419130</v>
      </c>
      <c r="C18" s="58">
        <v>604</v>
      </c>
      <c r="D18" s="58">
        <v>412780</v>
      </c>
      <c r="E18" s="58">
        <v>605</v>
      </c>
      <c r="F18" s="58"/>
      <c r="G18" s="58"/>
      <c r="H18" s="58"/>
      <c r="I18" s="58"/>
      <c r="J18" s="58"/>
      <c r="K18" s="58"/>
      <c r="L18" s="58"/>
      <c r="M18" s="58"/>
      <c r="N18" s="58"/>
      <c r="O18" s="58"/>
    </row>
    <row r="19" spans="1:15" ht="21.75" customHeight="1" x14ac:dyDescent="0.35">
      <c r="A19" s="112" t="s">
        <v>27</v>
      </c>
      <c r="B19" s="58">
        <v>64333</v>
      </c>
      <c r="C19" s="58">
        <v>1066</v>
      </c>
      <c r="D19" s="58">
        <v>63205</v>
      </c>
      <c r="E19" s="58">
        <v>1067</v>
      </c>
      <c r="F19" s="58"/>
      <c r="G19" s="58"/>
      <c r="H19" s="58"/>
      <c r="I19" s="58"/>
      <c r="J19" s="58"/>
      <c r="K19" s="58"/>
      <c r="L19" s="58"/>
      <c r="M19" s="58"/>
      <c r="N19" s="58"/>
      <c r="O19" s="58"/>
    </row>
    <row r="20" spans="1:15" ht="21.75" customHeight="1" x14ac:dyDescent="0.35">
      <c r="A20" s="112" t="s">
        <v>28</v>
      </c>
      <c r="B20" s="58">
        <v>11013</v>
      </c>
      <c r="C20" s="58">
        <v>1373</v>
      </c>
      <c r="D20" s="58">
        <v>10824</v>
      </c>
      <c r="E20" s="58">
        <v>1375</v>
      </c>
      <c r="F20" s="58"/>
      <c r="G20" s="58"/>
      <c r="H20" s="58"/>
      <c r="I20" s="58"/>
      <c r="J20" s="58"/>
      <c r="K20" s="58"/>
      <c r="L20" s="58"/>
      <c r="M20" s="58"/>
      <c r="N20" s="58"/>
      <c r="O20" s="58"/>
    </row>
    <row r="21" spans="1:15" ht="21.75" customHeight="1" x14ac:dyDescent="0.35">
      <c r="A21" s="112" t="s">
        <v>29</v>
      </c>
      <c r="B21" s="58">
        <v>3582</v>
      </c>
      <c r="C21" s="58">
        <v>1812</v>
      </c>
      <c r="D21" s="58">
        <v>3516</v>
      </c>
      <c r="E21" s="58">
        <v>1813</v>
      </c>
      <c r="F21" s="58"/>
      <c r="G21" s="58"/>
      <c r="H21" s="58"/>
      <c r="I21" s="58"/>
      <c r="J21" s="58"/>
      <c r="K21" s="58"/>
      <c r="L21" s="58"/>
      <c r="M21" s="58"/>
      <c r="N21" s="58"/>
      <c r="O21" s="58"/>
    </row>
    <row r="22" spans="1:15" ht="27" customHeight="1" thickBot="1" x14ac:dyDescent="0.4">
      <c r="A22" s="61" t="s">
        <v>54</v>
      </c>
      <c r="B22" s="113">
        <v>5588098</v>
      </c>
      <c r="C22" s="113">
        <v>253</v>
      </c>
      <c r="D22" s="113">
        <v>5540092</v>
      </c>
      <c r="E22" s="113">
        <v>253</v>
      </c>
      <c r="F22" s="79"/>
      <c r="G22" s="79"/>
      <c r="H22" s="79"/>
      <c r="I22" s="79"/>
      <c r="J22" s="79"/>
      <c r="K22" s="79"/>
      <c r="L22" s="79"/>
      <c r="M22" s="79"/>
      <c r="N22" s="79"/>
      <c r="O22" s="79"/>
    </row>
    <row r="23" spans="1:15" ht="83.15" customHeight="1" thickTop="1" x14ac:dyDescent="0.35">
      <c r="A23" s="382" t="s">
        <v>202</v>
      </c>
      <c r="B23" s="382"/>
      <c r="C23" s="382"/>
      <c r="D23" s="375"/>
      <c r="E23" s="375"/>
      <c r="F23" s="375"/>
      <c r="G23" s="375"/>
      <c r="H23" s="375"/>
      <c r="I23" s="375"/>
      <c r="J23" s="375"/>
      <c r="K23" s="375"/>
      <c r="L23" s="375"/>
      <c r="M23" s="375"/>
      <c r="N23" s="149"/>
      <c r="O23" s="149"/>
    </row>
    <row r="24" spans="1:15" ht="30" customHeight="1" x14ac:dyDescent="0.3">
      <c r="A24" s="54" t="str">
        <f>+INDICE!B10</f>
        <v xml:space="preserve"> Lettura dati 25 settembre 2023</v>
      </c>
      <c r="B24" s="4"/>
    </row>
    <row r="25" spans="1:15" x14ac:dyDescent="0.35">
      <c r="B25" s="4"/>
    </row>
    <row r="26" spans="1:15" x14ac:dyDescent="0.35">
      <c r="B26" s="4"/>
    </row>
    <row r="27" spans="1:15" x14ac:dyDescent="0.35">
      <c r="B27" s="4"/>
    </row>
    <row r="28" spans="1:15" x14ac:dyDescent="0.35">
      <c r="B28" s="4"/>
    </row>
    <row r="29" spans="1:15" x14ac:dyDescent="0.35">
      <c r="B29" s="4"/>
    </row>
    <row r="30" spans="1:15" x14ac:dyDescent="0.35">
      <c r="B30" s="4"/>
    </row>
    <row r="31" spans="1:15" x14ac:dyDescent="0.35">
      <c r="B31" s="4"/>
    </row>
    <row r="32" spans="1:15" x14ac:dyDescent="0.35">
      <c r="B32" s="4"/>
    </row>
    <row r="33" spans="2:2" x14ac:dyDescent="0.35">
      <c r="B33" s="4"/>
    </row>
    <row r="34" spans="2:2" x14ac:dyDescent="0.35">
      <c r="B34" s="4"/>
    </row>
    <row r="35" spans="2:2" x14ac:dyDescent="0.35">
      <c r="B35" s="4"/>
    </row>
    <row r="36" spans="2:2" x14ac:dyDescent="0.35">
      <c r="B36" s="4"/>
    </row>
    <row r="37" spans="2:2" x14ac:dyDescent="0.35">
      <c r="B37" s="4"/>
    </row>
    <row r="38" spans="2:2" x14ac:dyDescent="0.35">
      <c r="B38" s="4"/>
    </row>
    <row r="39" spans="2:2" x14ac:dyDescent="0.35">
      <c r="B39" s="4"/>
    </row>
    <row r="40" spans="2:2" x14ac:dyDescent="0.35">
      <c r="B40" s="4"/>
    </row>
  </sheetData>
  <mergeCells count="19">
    <mergeCell ref="N3:O3"/>
    <mergeCell ref="A14:A15"/>
    <mergeCell ref="B14:C14"/>
    <mergeCell ref="D14:E14"/>
    <mergeCell ref="F14:G14"/>
    <mergeCell ref="H14:I14"/>
    <mergeCell ref="J14:K14"/>
    <mergeCell ref="L14:M14"/>
    <mergeCell ref="N14:O14"/>
    <mergeCell ref="L3:M3"/>
    <mergeCell ref="F3:G3"/>
    <mergeCell ref="H3:I3"/>
    <mergeCell ref="B13:E13"/>
    <mergeCell ref="J3:K3"/>
    <mergeCell ref="A3:A4"/>
    <mergeCell ref="B3:C3"/>
    <mergeCell ref="D3:E3"/>
    <mergeCell ref="A23:M23"/>
    <mergeCell ref="B2:M2"/>
  </mergeCells>
  <phoneticPr fontId="10" type="noConversion"/>
  <pageMargins left="0.70866141732283472" right="0.70866141732283472" top="0.94488188976377963" bottom="0.74803149606299213" header="0.31496062992125984" footer="0.31496062992125984"/>
  <pageSetup paperSize="9" scale="57" orientation="landscape" r:id="rId1"/>
  <headerFooter>
    <oddHeader>&amp;COSSERVATORIO ASSEGNO UNICO UNIVERSALE</oddHeader>
    <oddFooter>&amp;CINPS - COORDINAMENTO GENERALE STATISTICO ATTUARIALE</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03963D-01EC-478E-ADE1-84DB4956E7F8}">
  <sheetPr>
    <pageSetUpPr fitToPage="1"/>
  </sheetPr>
  <dimension ref="A1:L30"/>
  <sheetViews>
    <sheetView showGridLines="0" tabSelected="1" zoomScale="60" zoomScaleNormal="60" workbookViewId="0">
      <selection activeCell="B1" sqref="B1"/>
    </sheetView>
  </sheetViews>
  <sheetFormatPr defaultRowHeight="14.5" x14ac:dyDescent="0.35"/>
  <cols>
    <col min="1" max="1" width="24.81640625" customWidth="1"/>
    <col min="2" max="2" width="19.26953125" customWidth="1"/>
    <col min="3" max="3" width="15.81640625" customWidth="1"/>
    <col min="4" max="4" width="15.54296875" customWidth="1"/>
    <col min="5" max="5" width="20.1796875" customWidth="1"/>
    <col min="6" max="6" width="15.81640625" bestFit="1" customWidth="1"/>
    <col min="7" max="7" width="15.54296875" customWidth="1"/>
    <col min="8" max="8" width="20.7265625" customWidth="1"/>
    <col min="9" max="9" width="15.1796875" customWidth="1"/>
    <col min="10" max="10" width="16.1796875" customWidth="1"/>
    <col min="11" max="13" width="25.81640625" bestFit="1" customWidth="1"/>
    <col min="14" max="14" width="32.453125" bestFit="1" customWidth="1"/>
    <col min="15" max="15" width="32.54296875" bestFit="1" customWidth="1"/>
    <col min="16" max="16" width="31.26953125" bestFit="1" customWidth="1"/>
    <col min="17" max="17" width="31.453125" bestFit="1" customWidth="1"/>
  </cols>
  <sheetData>
    <row r="1" spans="1:12" ht="66" customHeight="1" thickBot="1" x14ac:dyDescent="0.4">
      <c r="A1" s="75" t="s">
        <v>186</v>
      </c>
      <c r="B1" s="32"/>
      <c r="C1" s="32"/>
      <c r="D1" s="32"/>
      <c r="E1" s="32"/>
      <c r="F1" s="32"/>
      <c r="G1" s="32"/>
      <c r="H1" s="32"/>
      <c r="I1" s="32"/>
      <c r="J1" s="32"/>
    </row>
    <row r="2" spans="1:12" s="102" customFormat="1" ht="40.5" customHeight="1" thickTop="1" x14ac:dyDescent="0.35">
      <c r="A2" s="76"/>
      <c r="B2" s="387" t="s">
        <v>81</v>
      </c>
      <c r="C2" s="387"/>
      <c r="D2" s="387"/>
      <c r="E2" s="388" t="s">
        <v>82</v>
      </c>
      <c r="F2" s="387"/>
      <c r="G2" s="389"/>
      <c r="H2" s="388" t="s">
        <v>78</v>
      </c>
      <c r="I2" s="387"/>
      <c r="J2" s="387"/>
      <c r="K2" s="101"/>
    </row>
    <row r="3" spans="1:12" s="104" customFormat="1" ht="85.5" customHeight="1" thickBot="1" x14ac:dyDescent="0.4">
      <c r="A3" s="182" t="s">
        <v>83</v>
      </c>
      <c r="B3" s="183" t="s">
        <v>115</v>
      </c>
      <c r="C3" s="183" t="s">
        <v>96</v>
      </c>
      <c r="D3" s="183" t="s">
        <v>56</v>
      </c>
      <c r="E3" s="184" t="s">
        <v>115</v>
      </c>
      <c r="F3" s="183" t="s">
        <v>96</v>
      </c>
      <c r="G3" s="185" t="s">
        <v>56</v>
      </c>
      <c r="H3" s="183" t="s">
        <v>115</v>
      </c>
      <c r="I3" s="183" t="s">
        <v>96</v>
      </c>
      <c r="J3" s="183" t="s">
        <v>56</v>
      </c>
      <c r="K3" s="103"/>
    </row>
    <row r="4" spans="1:12" s="104" customFormat="1" ht="31.5" customHeight="1" thickTop="1" x14ac:dyDescent="0.35">
      <c r="A4" s="244"/>
      <c r="B4" s="391" t="s">
        <v>170</v>
      </c>
      <c r="C4" s="391"/>
      <c r="D4" s="391"/>
      <c r="E4" s="391"/>
      <c r="F4" s="391"/>
      <c r="G4" s="391"/>
      <c r="H4" s="391"/>
      <c r="I4" s="391"/>
      <c r="J4" s="391"/>
      <c r="K4" s="103"/>
    </row>
    <row r="5" spans="1:12" s="78" customFormat="1" ht="32.15" customHeight="1" x14ac:dyDescent="0.35">
      <c r="A5" s="90" t="s">
        <v>172</v>
      </c>
      <c r="B5" s="186">
        <v>4956449</v>
      </c>
      <c r="C5" s="186">
        <v>227</v>
      </c>
      <c r="D5" s="187">
        <v>1.6</v>
      </c>
      <c r="E5" s="188">
        <v>299886</v>
      </c>
      <c r="F5" s="189">
        <v>342</v>
      </c>
      <c r="G5" s="190">
        <v>1.69</v>
      </c>
      <c r="H5" s="186">
        <v>5256335</v>
      </c>
      <c r="I5" s="186">
        <v>234</v>
      </c>
      <c r="J5" s="187">
        <v>1.6</v>
      </c>
      <c r="K5" s="77"/>
      <c r="L5" s="77"/>
    </row>
    <row r="6" spans="1:12" s="78" customFormat="1" ht="25.5" customHeight="1" x14ac:dyDescent="0.35">
      <c r="A6" s="90" t="s">
        <v>173</v>
      </c>
      <c r="B6" s="186">
        <v>4958869</v>
      </c>
      <c r="C6" s="186">
        <v>227</v>
      </c>
      <c r="D6" s="187">
        <v>1.6</v>
      </c>
      <c r="E6" s="188">
        <v>300597</v>
      </c>
      <c r="F6" s="189">
        <v>343</v>
      </c>
      <c r="G6" s="190">
        <v>1.69</v>
      </c>
      <c r="H6" s="186">
        <v>5259466</v>
      </c>
      <c r="I6" s="186">
        <v>234</v>
      </c>
      <c r="J6" s="187">
        <v>1.6</v>
      </c>
      <c r="K6" s="77"/>
      <c r="L6" s="77"/>
    </row>
    <row r="7" spans="1:12" s="78" customFormat="1" ht="25.5" customHeight="1" x14ac:dyDescent="0.35">
      <c r="A7" s="90" t="s">
        <v>174</v>
      </c>
      <c r="B7" s="186">
        <v>4999326</v>
      </c>
      <c r="C7" s="186">
        <v>228</v>
      </c>
      <c r="D7" s="187">
        <v>1.6</v>
      </c>
      <c r="E7" s="188">
        <v>306901</v>
      </c>
      <c r="F7" s="189">
        <v>346</v>
      </c>
      <c r="G7" s="190">
        <v>1.69</v>
      </c>
      <c r="H7" s="186">
        <v>5306227</v>
      </c>
      <c r="I7" s="186">
        <v>235</v>
      </c>
      <c r="J7" s="187">
        <v>1.61</v>
      </c>
      <c r="K7" s="77"/>
      <c r="L7" s="77"/>
    </row>
    <row r="8" spans="1:12" s="78" customFormat="1" ht="25.5" customHeight="1" x14ac:dyDescent="0.35">
      <c r="A8" s="90" t="s">
        <v>175</v>
      </c>
      <c r="B8" s="186">
        <v>4997864</v>
      </c>
      <c r="C8" s="186">
        <v>228</v>
      </c>
      <c r="D8" s="187">
        <v>1.6</v>
      </c>
      <c r="E8" s="188">
        <v>307413</v>
      </c>
      <c r="F8" s="189">
        <v>347</v>
      </c>
      <c r="G8" s="190">
        <v>1.7</v>
      </c>
      <c r="H8" s="186">
        <v>5305277</v>
      </c>
      <c r="I8" s="186">
        <v>235</v>
      </c>
      <c r="J8" s="187">
        <v>1.6</v>
      </c>
      <c r="K8" s="77"/>
      <c r="L8" s="77"/>
    </row>
    <row r="9" spans="1:12" s="78" customFormat="1" ht="25.5" customHeight="1" x14ac:dyDescent="0.35">
      <c r="A9" s="90" t="s">
        <v>176</v>
      </c>
      <c r="B9" s="186">
        <v>4974794</v>
      </c>
      <c r="C9" s="186">
        <v>229</v>
      </c>
      <c r="D9" s="187">
        <v>1.6</v>
      </c>
      <c r="E9" s="188">
        <v>304586</v>
      </c>
      <c r="F9" s="189">
        <v>346</v>
      </c>
      <c r="G9" s="190">
        <v>1.69</v>
      </c>
      <c r="H9" s="186">
        <v>5279380</v>
      </c>
      <c r="I9" s="186">
        <v>235</v>
      </c>
      <c r="J9" s="187">
        <v>1.6</v>
      </c>
      <c r="K9" s="77"/>
      <c r="L9" s="77"/>
    </row>
    <row r="10" spans="1:12" s="78" customFormat="1" ht="25.5" customHeight="1" x14ac:dyDescent="0.35">
      <c r="A10" s="90" t="s">
        <v>177</v>
      </c>
      <c r="B10" s="186">
        <v>5026813</v>
      </c>
      <c r="C10" s="186">
        <v>228</v>
      </c>
      <c r="D10" s="187">
        <v>1.6</v>
      </c>
      <c r="E10" s="188">
        <v>308565</v>
      </c>
      <c r="F10" s="189">
        <v>345</v>
      </c>
      <c r="G10" s="190">
        <v>1.69</v>
      </c>
      <c r="H10" s="186">
        <v>5335378</v>
      </c>
      <c r="I10" s="186">
        <v>235</v>
      </c>
      <c r="J10" s="187">
        <v>1.6</v>
      </c>
      <c r="K10" s="77"/>
      <c r="L10" s="77"/>
    </row>
    <row r="11" spans="1:12" s="78" customFormat="1" ht="25.5" customHeight="1" x14ac:dyDescent="0.35">
      <c r="A11" s="90" t="s">
        <v>178</v>
      </c>
      <c r="B11" s="186">
        <v>5048521</v>
      </c>
      <c r="C11" s="186">
        <v>229</v>
      </c>
      <c r="D11" s="187">
        <v>1.59</v>
      </c>
      <c r="E11" s="188">
        <v>310687</v>
      </c>
      <c r="F11" s="189">
        <v>346</v>
      </c>
      <c r="G11" s="190">
        <v>1.69</v>
      </c>
      <c r="H11" s="186">
        <v>5359208</v>
      </c>
      <c r="I11" s="186">
        <v>235</v>
      </c>
      <c r="J11" s="187">
        <v>1.6</v>
      </c>
      <c r="K11" s="77"/>
      <c r="L11" s="77"/>
    </row>
    <row r="12" spans="1:12" s="78" customFormat="1" ht="25.5" customHeight="1" x14ac:dyDescent="0.35">
      <c r="A12" s="90" t="s">
        <v>179</v>
      </c>
      <c r="B12" s="186">
        <v>5081657</v>
      </c>
      <c r="C12" s="186">
        <v>228</v>
      </c>
      <c r="D12" s="187">
        <v>1.59</v>
      </c>
      <c r="E12" s="188">
        <v>314031</v>
      </c>
      <c r="F12" s="189">
        <v>345</v>
      </c>
      <c r="G12" s="190">
        <v>1.68</v>
      </c>
      <c r="H12" s="186">
        <v>5395688</v>
      </c>
      <c r="I12" s="186">
        <v>235</v>
      </c>
      <c r="J12" s="187">
        <v>1.6</v>
      </c>
      <c r="K12" s="77"/>
      <c r="L12" s="77"/>
    </row>
    <row r="13" spans="1:12" s="78" customFormat="1" ht="25.5" customHeight="1" x14ac:dyDescent="0.35">
      <c r="A13" s="90" t="s">
        <v>180</v>
      </c>
      <c r="B13" s="186">
        <v>5113499</v>
      </c>
      <c r="C13" s="186">
        <v>228</v>
      </c>
      <c r="D13" s="187">
        <v>1.59</v>
      </c>
      <c r="E13" s="188">
        <v>317448</v>
      </c>
      <c r="F13" s="189">
        <v>344</v>
      </c>
      <c r="G13" s="190">
        <v>1.68</v>
      </c>
      <c r="H13" s="186">
        <v>5430947</v>
      </c>
      <c r="I13" s="186">
        <v>235</v>
      </c>
      <c r="J13" s="187">
        <v>1.6</v>
      </c>
      <c r="K13" s="77"/>
      <c r="L13" s="77"/>
    </row>
    <row r="14" spans="1:12" s="78" customFormat="1" ht="25.5" customHeight="1" x14ac:dyDescent="0.35">
      <c r="A14" s="245" t="s">
        <v>181</v>
      </c>
      <c r="B14" s="195">
        <v>5143317</v>
      </c>
      <c r="C14" s="195">
        <v>228</v>
      </c>
      <c r="D14" s="196">
        <v>1.59</v>
      </c>
      <c r="E14" s="195">
        <v>319759</v>
      </c>
      <c r="F14" s="195">
        <v>344</v>
      </c>
      <c r="G14" s="196">
        <v>1.68</v>
      </c>
      <c r="H14" s="195">
        <v>5463076</v>
      </c>
      <c r="I14" s="195">
        <v>235</v>
      </c>
      <c r="J14" s="197">
        <v>1.6</v>
      </c>
      <c r="K14" s="77"/>
      <c r="L14" s="77"/>
    </row>
    <row r="15" spans="1:12" s="78" customFormat="1" ht="32.15" customHeight="1" x14ac:dyDescent="0.35">
      <c r="A15" s="198" t="s">
        <v>62</v>
      </c>
      <c r="B15" s="199">
        <v>5030111</v>
      </c>
      <c r="C15" s="191"/>
      <c r="D15" s="193"/>
      <c r="E15" s="199">
        <v>308987</v>
      </c>
      <c r="F15" s="191"/>
      <c r="G15" s="193"/>
      <c r="H15" s="199">
        <v>5339098</v>
      </c>
      <c r="I15" s="191"/>
      <c r="J15" s="192"/>
      <c r="K15" s="77"/>
      <c r="L15" s="77"/>
    </row>
    <row r="16" spans="1:12" s="78" customFormat="1" ht="25.5" customHeight="1" thickBot="1" x14ac:dyDescent="0.4">
      <c r="A16" s="200" t="s">
        <v>40</v>
      </c>
      <c r="B16" s="201"/>
      <c r="C16" s="201">
        <v>228</v>
      </c>
      <c r="D16" s="202">
        <v>1.6</v>
      </c>
      <c r="E16" s="201"/>
      <c r="F16" s="201">
        <v>345</v>
      </c>
      <c r="G16" s="202">
        <v>1.69</v>
      </c>
      <c r="H16" s="201"/>
      <c r="I16" s="201">
        <v>235</v>
      </c>
      <c r="J16" s="203">
        <v>1.6</v>
      </c>
      <c r="K16" s="77"/>
      <c r="L16" s="77"/>
    </row>
    <row r="17" spans="1:12" s="104" customFormat="1" ht="45.65" customHeight="1" thickTop="1" x14ac:dyDescent="0.35">
      <c r="A17" s="239"/>
      <c r="B17" s="391" t="s">
        <v>171</v>
      </c>
      <c r="C17" s="391"/>
      <c r="D17" s="391"/>
      <c r="E17" s="391"/>
      <c r="F17" s="391"/>
      <c r="G17" s="391"/>
      <c r="H17" s="391"/>
      <c r="I17" s="391"/>
      <c r="J17" s="391"/>
      <c r="K17" s="103"/>
    </row>
    <row r="18" spans="1:12" s="104" customFormat="1" ht="45.65" customHeight="1" x14ac:dyDescent="0.35">
      <c r="A18" s="272" t="s">
        <v>196</v>
      </c>
      <c r="B18" s="273">
        <v>5171410</v>
      </c>
      <c r="C18" s="273">
        <v>258</v>
      </c>
      <c r="D18" s="303">
        <v>1.59</v>
      </c>
      <c r="E18" s="273">
        <v>309957</v>
      </c>
      <c r="F18" s="273">
        <v>374</v>
      </c>
      <c r="G18" s="303">
        <v>1.67</v>
      </c>
      <c r="H18" s="273">
        <v>5481367</v>
      </c>
      <c r="I18" s="273">
        <v>264</v>
      </c>
      <c r="J18" s="274">
        <v>1.6</v>
      </c>
      <c r="K18" s="103"/>
    </row>
    <row r="19" spans="1:12" s="104" customFormat="1" ht="24" customHeight="1" x14ac:dyDescent="0.35">
      <c r="A19" s="272" t="s">
        <v>184</v>
      </c>
      <c r="B19" s="273">
        <v>5180775</v>
      </c>
      <c r="C19" s="273">
        <v>256</v>
      </c>
      <c r="D19" s="304">
        <v>1.59</v>
      </c>
      <c r="E19" s="273">
        <v>313031</v>
      </c>
      <c r="F19" s="273">
        <v>374</v>
      </c>
      <c r="G19" s="304">
        <v>1.67</v>
      </c>
      <c r="H19" s="273">
        <v>5493806</v>
      </c>
      <c r="I19" s="273">
        <v>263</v>
      </c>
      <c r="J19" s="274">
        <v>1.59</v>
      </c>
      <c r="K19" s="103"/>
    </row>
    <row r="20" spans="1:12" s="104" customFormat="1" ht="24" customHeight="1" x14ac:dyDescent="0.35">
      <c r="A20" s="272" t="s">
        <v>172</v>
      </c>
      <c r="B20" s="273">
        <v>5315545</v>
      </c>
      <c r="C20" s="273">
        <v>246</v>
      </c>
      <c r="D20" s="304">
        <v>1.59</v>
      </c>
      <c r="E20" s="273">
        <v>336867</v>
      </c>
      <c r="F20" s="273">
        <v>363</v>
      </c>
      <c r="G20" s="304">
        <v>1.66</v>
      </c>
      <c r="H20" s="273">
        <v>5652412</v>
      </c>
      <c r="I20" s="273">
        <v>253</v>
      </c>
      <c r="J20" s="274">
        <v>1.59</v>
      </c>
      <c r="K20" s="103"/>
    </row>
    <row r="21" spans="1:12" s="104" customFormat="1" ht="24" customHeight="1" x14ac:dyDescent="0.35">
      <c r="A21" s="272" t="s">
        <v>173</v>
      </c>
      <c r="B21" s="273">
        <v>5301358</v>
      </c>
      <c r="C21" s="273">
        <v>246</v>
      </c>
      <c r="D21" s="304">
        <v>1.59</v>
      </c>
      <c r="E21" s="273">
        <v>341357</v>
      </c>
      <c r="F21" s="273">
        <v>374</v>
      </c>
      <c r="G21" s="304">
        <v>1.68</v>
      </c>
      <c r="H21" s="273">
        <v>5642715</v>
      </c>
      <c r="I21" s="273">
        <v>254</v>
      </c>
      <c r="J21" s="274">
        <v>1.59</v>
      </c>
      <c r="K21" s="103"/>
    </row>
    <row r="22" spans="1:12" s="104" customFormat="1" ht="24" customHeight="1" x14ac:dyDescent="0.35">
      <c r="A22" s="272" t="s">
        <v>174</v>
      </c>
      <c r="B22" s="273">
        <v>5289973</v>
      </c>
      <c r="C22" s="273">
        <v>246</v>
      </c>
      <c r="D22" s="304">
        <v>1.58</v>
      </c>
      <c r="E22" s="273">
        <v>340778</v>
      </c>
      <c r="F22" s="273">
        <v>375</v>
      </c>
      <c r="G22" s="304">
        <v>1.68</v>
      </c>
      <c r="H22" s="273">
        <v>5630751</v>
      </c>
      <c r="I22" s="273">
        <v>254</v>
      </c>
      <c r="J22" s="274">
        <v>1.59</v>
      </c>
      <c r="K22" s="103"/>
    </row>
    <row r="23" spans="1:12" s="104" customFormat="1" ht="24" customHeight="1" x14ac:dyDescent="0.35">
      <c r="A23" s="272" t="s">
        <v>175</v>
      </c>
      <c r="B23" s="273">
        <v>5270927</v>
      </c>
      <c r="C23" s="273">
        <v>246</v>
      </c>
      <c r="D23" s="304">
        <v>1.58</v>
      </c>
      <c r="E23" s="273">
        <v>340777</v>
      </c>
      <c r="F23" s="273">
        <v>376</v>
      </c>
      <c r="G23" s="304">
        <v>1.68</v>
      </c>
      <c r="H23" s="273">
        <v>5611704</v>
      </c>
      <c r="I23" s="273">
        <v>254</v>
      </c>
      <c r="J23" s="274">
        <v>1.59</v>
      </c>
      <c r="K23" s="103"/>
    </row>
    <row r="24" spans="1:12" s="104" customFormat="1" ht="24" customHeight="1" x14ac:dyDescent="0.35">
      <c r="A24" s="272" t="s">
        <v>176</v>
      </c>
      <c r="B24" s="273">
        <v>5248525</v>
      </c>
      <c r="C24" s="273">
        <v>245</v>
      </c>
      <c r="D24" s="304">
        <v>1.58</v>
      </c>
      <c r="E24" s="273">
        <v>339573</v>
      </c>
      <c r="F24" s="273">
        <v>376</v>
      </c>
      <c r="G24" s="304">
        <v>1.68</v>
      </c>
      <c r="H24" s="273">
        <v>5588098</v>
      </c>
      <c r="I24" s="273">
        <v>253</v>
      </c>
      <c r="J24" s="274">
        <v>1.59</v>
      </c>
      <c r="K24" s="103"/>
    </row>
    <row r="25" spans="1:12" s="78" customFormat="1" ht="26.5" customHeight="1" x14ac:dyDescent="0.35">
      <c r="A25" s="243" t="s">
        <v>177</v>
      </c>
      <c r="B25" s="240">
        <v>5201599</v>
      </c>
      <c r="C25" s="240">
        <v>245</v>
      </c>
      <c r="D25" s="241">
        <v>1.58</v>
      </c>
      <c r="E25" s="240">
        <v>338493</v>
      </c>
      <c r="F25" s="240">
        <v>377</v>
      </c>
      <c r="G25" s="241">
        <v>1.68</v>
      </c>
      <c r="H25" s="240">
        <v>5540092</v>
      </c>
      <c r="I25" s="240">
        <v>253</v>
      </c>
      <c r="J25" s="242">
        <v>1.59</v>
      </c>
      <c r="K25" s="77"/>
      <c r="L25" s="153"/>
    </row>
    <row r="26" spans="1:12" ht="37" customHeight="1" x14ac:dyDescent="0.35">
      <c r="A26" s="204" t="s">
        <v>62</v>
      </c>
      <c r="B26" s="199">
        <v>5247514</v>
      </c>
      <c r="C26" s="80"/>
      <c r="D26" s="194"/>
      <c r="E26" s="199">
        <v>332604</v>
      </c>
      <c r="F26" s="80"/>
      <c r="G26" s="194"/>
      <c r="H26" s="199">
        <v>5580118</v>
      </c>
      <c r="I26" s="80"/>
      <c r="J26" s="81"/>
      <c r="K26" s="10"/>
      <c r="L26" s="10"/>
    </row>
    <row r="27" spans="1:12" ht="25.5" customHeight="1" thickBot="1" x14ac:dyDescent="0.4">
      <c r="A27" s="204" t="s">
        <v>40</v>
      </c>
      <c r="B27" s="199"/>
      <c r="C27" s="199">
        <v>248</v>
      </c>
      <c r="D27" s="202">
        <v>1.59</v>
      </c>
      <c r="E27" s="199"/>
      <c r="F27" s="199">
        <v>374</v>
      </c>
      <c r="G27" s="202">
        <v>1.67</v>
      </c>
      <c r="H27" s="201"/>
      <c r="I27" s="199">
        <v>256</v>
      </c>
      <c r="J27" s="203">
        <v>1.59</v>
      </c>
      <c r="K27" s="10"/>
      <c r="L27" s="10"/>
    </row>
    <row r="28" spans="1:12" ht="85" customHeight="1" thickTop="1" x14ac:dyDescent="0.35">
      <c r="A28" s="390" t="s">
        <v>203</v>
      </c>
      <c r="B28" s="390"/>
      <c r="C28" s="390"/>
      <c r="D28" s="390"/>
      <c r="E28" s="390"/>
      <c r="F28" s="390"/>
      <c r="G28" s="390"/>
      <c r="H28" s="390"/>
      <c r="I28" s="390"/>
      <c r="J28" s="390"/>
      <c r="K28" s="10"/>
      <c r="L28" s="10"/>
    </row>
    <row r="29" spans="1:12" ht="12" customHeight="1" x14ac:dyDescent="0.35">
      <c r="A29" s="140"/>
      <c r="B29" s="140"/>
      <c r="C29" s="140"/>
      <c r="D29" s="140"/>
      <c r="E29" s="140"/>
      <c r="F29" s="140"/>
      <c r="G29" s="140"/>
      <c r="H29" s="140"/>
      <c r="I29" s="140"/>
      <c r="J29" s="140"/>
      <c r="K29" s="10"/>
      <c r="L29" s="10"/>
    </row>
    <row r="30" spans="1:12" x14ac:dyDescent="0.35">
      <c r="A30" s="62" t="str">
        <f>+INDICE!B10</f>
        <v xml:space="preserve"> Lettura dati 25 settembre 2023</v>
      </c>
    </row>
  </sheetData>
  <mergeCells count="6">
    <mergeCell ref="B2:D2"/>
    <mergeCell ref="E2:G2"/>
    <mergeCell ref="H2:J2"/>
    <mergeCell ref="A28:J28"/>
    <mergeCell ref="B4:J4"/>
    <mergeCell ref="B17:J17"/>
  </mergeCells>
  <phoneticPr fontId="10" type="noConversion"/>
  <pageMargins left="0.70866141732283472" right="0.70866141732283472" top="0.94488188976377963" bottom="0.74803149606299213" header="0.31496062992125984" footer="0.31496062992125984"/>
  <pageSetup paperSize="9" scale="48" orientation="portrait" r:id="rId1"/>
  <headerFooter>
    <oddHeader>&amp;COSSERVATORIO ASSEGNO UNICO UNIVERSALE</oddHeader>
    <oddFooter>&amp;CINPS - COORDINAMENTO GENERALE STATISTICO ATTUARIALE</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D9E86A312D236D4CA0EB330A8FD1B033" ma:contentTypeVersion="0" ma:contentTypeDescription="Creare un nuovo documento." ma:contentTypeScope="" ma:versionID="4e17e8b0cb5d695d4813986cd18d8ef1">
  <xsd:schema xmlns:xsd="http://www.w3.org/2001/XMLSchema" xmlns:xs="http://www.w3.org/2001/XMLSchema" xmlns:p="http://schemas.microsoft.com/office/2006/metadata/properties" xmlns:ns1="http://schemas.microsoft.com/sharepoint/v3" targetNamespace="http://schemas.microsoft.com/office/2006/metadata/properties" ma:root="true" ma:fieldsID="c6f1ddf26d4eb271b3bb29f04aebe2a5"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Data inizio pianificazione" ma:internalName="PublishingStartDate">
      <xsd:simpleType>
        <xsd:restriction base="dms:Unknown"/>
      </xsd:simpleType>
    </xsd:element>
    <xsd:element name="PublishingExpirationDate" ma:index="9" nillable="true" ma:displayName="Data fine pianificazion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B73AC6B0-E556-4887-BF48-0DC83579BD0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FF6599A-505C-494E-915E-F12FB9D6F2D8}">
  <ds:schemaRefs>
    <ds:schemaRef ds:uri="http://schemas.microsoft.com/sharepoint/v3/contenttype/forms"/>
  </ds:schemaRefs>
</ds:datastoreItem>
</file>

<file path=customXml/itemProps3.xml><?xml version="1.0" encoding="utf-8"?>
<ds:datastoreItem xmlns:ds="http://schemas.openxmlformats.org/officeDocument/2006/customXml" ds:itemID="{95163CB5-B65E-45E3-8B74-5BD6B00985F8}">
  <ds:schemaRefs>
    <ds:schemaRef ds:uri="http://schemas.microsoft.com/office/2006/metadata/properties"/>
    <ds:schemaRef ds:uri="http://schemas.microsoft.com/office/infopath/2007/PartnerControls"/>
    <ds:schemaRef ds:uri="http://schemas.microsoft.com/sharepoint/v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29</vt:i4>
      </vt:variant>
      <vt:variant>
        <vt:lpstr>Intervalli denominati</vt:lpstr>
      </vt:variant>
      <vt:variant>
        <vt:i4>28</vt:i4>
      </vt:variant>
    </vt:vector>
  </HeadingPairs>
  <TitlesOfParts>
    <vt:vector size="57" baseType="lpstr">
      <vt:lpstr>COPERTINA</vt:lpstr>
      <vt:lpstr>INDICE</vt:lpstr>
      <vt:lpstr>SEZIONE I</vt:lpstr>
      <vt:lpstr>Tavola 1.1</vt:lpstr>
      <vt:lpstr>Tavola 1.2</vt:lpstr>
      <vt:lpstr>Tavola 1.3</vt:lpstr>
      <vt:lpstr>Tavola 1.4_1</vt:lpstr>
      <vt:lpstr>Tavola 1.4_2</vt:lpstr>
      <vt:lpstr>Tavola 1.5</vt:lpstr>
      <vt:lpstr>Tavola 1.6_1</vt:lpstr>
      <vt:lpstr>Tavola 1.6_2</vt:lpstr>
      <vt:lpstr>Tavola 1.7_1</vt:lpstr>
      <vt:lpstr>Tavola 1.7_2</vt:lpstr>
      <vt:lpstr>Tavola 1.8_1</vt:lpstr>
      <vt:lpstr>Tavola 1.8_2</vt:lpstr>
      <vt:lpstr>Tavola 1.9_1</vt:lpstr>
      <vt:lpstr>Tavola 1.9_2</vt:lpstr>
      <vt:lpstr>Tavola 1.10_1</vt:lpstr>
      <vt:lpstr>Tavola 1.10_2</vt:lpstr>
      <vt:lpstr>Tavola 1.11</vt:lpstr>
      <vt:lpstr>SEZIONE II</vt:lpstr>
      <vt:lpstr>Tavola 2.1</vt:lpstr>
      <vt:lpstr>Tavola 2.2_1 </vt:lpstr>
      <vt:lpstr>Tavola 2.2_2</vt:lpstr>
      <vt:lpstr>Tavola 2.3</vt:lpstr>
      <vt:lpstr>SEZIONE III</vt:lpstr>
      <vt:lpstr>Tavola 3.1</vt:lpstr>
      <vt:lpstr>Tavola 3.2</vt:lpstr>
      <vt:lpstr>Nota metodologica</vt:lpstr>
      <vt:lpstr>'Tavola 1.3'!_Hlk107209231</vt:lpstr>
      <vt:lpstr>'Tavola 2.1'!_Hlk107209231</vt:lpstr>
      <vt:lpstr>'Tavola 3.1'!_Hlk107209231</vt:lpstr>
      <vt:lpstr>COPERTINA!Area_stampa</vt:lpstr>
      <vt:lpstr>INDICE!Area_stampa</vt:lpstr>
      <vt:lpstr>'Tavola 1.1'!Area_stampa</vt:lpstr>
      <vt:lpstr>'Tavola 1.10_1'!Area_stampa</vt:lpstr>
      <vt:lpstr>'Tavola 1.10_2'!Area_stampa</vt:lpstr>
      <vt:lpstr>'Tavola 1.11'!Area_stampa</vt:lpstr>
      <vt:lpstr>'Tavola 1.2'!Area_stampa</vt:lpstr>
      <vt:lpstr>'Tavola 1.3'!Area_stampa</vt:lpstr>
      <vt:lpstr>'Tavola 1.4_1'!Area_stampa</vt:lpstr>
      <vt:lpstr>'Tavola 1.4_2'!Area_stampa</vt:lpstr>
      <vt:lpstr>'Tavola 1.5'!Area_stampa</vt:lpstr>
      <vt:lpstr>'Tavola 1.6_1'!Area_stampa</vt:lpstr>
      <vt:lpstr>'Tavola 1.6_2'!Area_stampa</vt:lpstr>
      <vt:lpstr>'Tavola 1.7_1'!Area_stampa</vt:lpstr>
      <vt:lpstr>'Tavola 1.7_2'!Area_stampa</vt:lpstr>
      <vt:lpstr>'Tavola 1.8_1'!Area_stampa</vt:lpstr>
      <vt:lpstr>'Tavola 1.8_2'!Area_stampa</vt:lpstr>
      <vt:lpstr>'Tavola 1.9_1'!Area_stampa</vt:lpstr>
      <vt:lpstr>'Tavola 1.9_2'!Area_stampa</vt:lpstr>
      <vt:lpstr>'Tavola 2.1'!Area_stampa</vt:lpstr>
      <vt:lpstr>'Tavola 2.2_1 '!Area_stampa</vt:lpstr>
      <vt:lpstr>'Tavola 2.2_2'!Area_stampa</vt:lpstr>
      <vt:lpstr>'Tavola 2.3'!Area_stampa</vt:lpstr>
      <vt:lpstr>'Tavola 3.1'!Area_stampa</vt:lpstr>
      <vt:lpstr>'Tavola 3.2'!Area_stampa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Di Tommaso Elisabetta</dc:creator>
  <cp:lastModifiedBy>Ditommaso Elisabetta</cp:lastModifiedBy>
  <cp:lastPrinted>2023-10-05T13:47:31Z</cp:lastPrinted>
  <dcterms:created xsi:type="dcterms:W3CDTF">2021-02-08T13:18:49Z</dcterms:created>
  <dcterms:modified xsi:type="dcterms:W3CDTF">2023-10-16T07:03:39Z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0x010100D9E86A312D236D4CA0EB330A8FD1B033</vt:lpwstr>
  </property>
</Properties>
</file>