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itinps-my.sharepoint.com/personal/barbara_ceremigna_inps_it/Documents/Desktop/DCSR/RAPPORTO ANNUALE/Appendici statistiche tolte dal sito/"/>
    </mc:Choice>
  </mc:AlternateContent>
  <xr:revisionPtr revIDLastSave="0" documentId="8_{F88E2291-BCEF-4920-B100-E8888F752330}" xr6:coauthVersionLast="47" xr6:coauthVersionMax="47" xr10:uidLastSave="{00000000-0000-0000-0000-000000000000}"/>
  <bookViews>
    <workbookView xWindow="-120" yWindow="-120" windowWidth="29040" windowHeight="15840" firstSheet="11" activeTab="16" xr2:uid="{00000000-000D-0000-FFFF-FFFF00000000}"/>
  </bookViews>
  <sheets>
    <sheet name="Tavola 3.1" sheetId="1" r:id="rId1"/>
    <sheet name="Tavola 3.2" sheetId="2" r:id="rId2"/>
    <sheet name="Tavola 3.3" sheetId="3" r:id="rId3"/>
    <sheet name="Tavola 3.4" sheetId="4" r:id="rId4"/>
    <sheet name="Tavola 3.5" sheetId="5" r:id="rId5"/>
    <sheet name="Tavola 3.6" sheetId="6" r:id="rId6"/>
    <sheet name="Tavola 3.7" sheetId="10" r:id="rId7"/>
    <sheet name="Tavola 3.8" sheetId="11" r:id="rId8"/>
    <sheet name="Tavola 3.9" sheetId="12" r:id="rId9"/>
    <sheet name="Tavola 3.10" sheetId="13" r:id="rId10"/>
    <sheet name="Tavola 3.11" sheetId="14" r:id="rId11"/>
    <sheet name="Tavola 3.12" sheetId="15" r:id="rId12"/>
    <sheet name="Tavola 3.13" sheetId="16" r:id="rId13"/>
    <sheet name="Tavola 3.14" sheetId="17" r:id="rId14"/>
    <sheet name="Tavola 3.15a" sheetId="18" r:id="rId15"/>
    <sheet name="Tavola 3.15b" sheetId="19" r:id="rId16"/>
    <sheet name="Tavola 3.16" sheetId="9" r:id="rId17"/>
  </sheets>
  <definedNames>
    <definedName name="_2018">#REF!</definedName>
    <definedName name="_xlnm.Print_Area" localSheetId="0">'Tavola 3.1'!$B$2:$G$18</definedName>
    <definedName name="_xlnm.Print_Area" localSheetId="11">'Tavola 3.12'!$B$2:$K$15</definedName>
    <definedName name="_xlnm.Print_Area" localSheetId="16">'Tavola 3.16'!$B$2:$H$30</definedName>
    <definedName name="_xlnm.Print_Area" localSheetId="1">'Tavola 3.2'!$B$2:$K$13</definedName>
    <definedName name="_xlnm.Print_Area" localSheetId="2">'Tavola 3.3'!$B$2:$L$18</definedName>
    <definedName name="_xlnm.Print_Area" localSheetId="3">'Tavola 3.4'!$B$2:$O$18</definedName>
    <definedName name="_xlnm.Print_Area" localSheetId="4">'Tavola 3.5'!$B$2:$K$17</definedName>
    <definedName name="_xlnm.Print_Area" localSheetId="5">'Tavola 3.6'!$B$2:$L$33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0" l="1"/>
  <c r="E13" i="10"/>
  <c r="H12" i="10"/>
  <c r="E12" i="10"/>
  <c r="H11" i="10"/>
  <c r="E11" i="10"/>
  <c r="H10" i="10"/>
  <c r="E10" i="10"/>
  <c r="H9" i="10"/>
  <c r="E9" i="10"/>
  <c r="H8" i="10"/>
  <c r="E8" i="10"/>
  <c r="H7" i="10"/>
  <c r="E7" i="10"/>
  <c r="H6" i="10"/>
  <c r="E6" i="10"/>
  <c r="H5" i="10"/>
  <c r="E5" i="10"/>
  <c r="I13" i="3" l="1"/>
  <c r="F13" i="3"/>
  <c r="C13" i="3"/>
  <c r="I8" i="2"/>
  <c r="I7" i="2"/>
  <c r="I6" i="2"/>
  <c r="I5" i="2"/>
  <c r="I9" i="2" l="1"/>
  <c r="H12" i="4"/>
  <c r="H11" i="4"/>
  <c r="H10" i="4"/>
  <c r="H9" i="4"/>
  <c r="H8" i="4"/>
  <c r="H7" i="4"/>
  <c r="H6" i="4"/>
  <c r="D12" i="4"/>
  <c r="D11" i="4"/>
  <c r="D10" i="4"/>
  <c r="D9" i="4"/>
  <c r="D8" i="4"/>
  <c r="D7" i="4"/>
  <c r="D6" i="4"/>
  <c r="J11" i="5"/>
  <c r="J10" i="5"/>
  <c r="J9" i="5"/>
  <c r="J8" i="5"/>
  <c r="J7" i="5"/>
  <c r="J6" i="5"/>
  <c r="G11" i="5"/>
  <c r="G10" i="5"/>
  <c r="G9" i="5"/>
  <c r="G8" i="5"/>
  <c r="G7" i="5"/>
  <c r="G6" i="5"/>
  <c r="D11" i="5"/>
  <c r="D10" i="5"/>
  <c r="D9" i="5"/>
  <c r="D8" i="5"/>
  <c r="D7" i="5"/>
  <c r="D6" i="5"/>
  <c r="J12" i="5" l="1"/>
  <c r="D13" i="4"/>
  <c r="G12" i="5"/>
  <c r="D12" i="5"/>
  <c r="H13" i="4"/>
  <c r="L12" i="4"/>
  <c r="O13" i="4"/>
  <c r="O12" i="4"/>
  <c r="O11" i="4"/>
  <c r="O10" i="4"/>
  <c r="O9" i="4"/>
  <c r="O8" i="4"/>
  <c r="O7" i="4"/>
  <c r="O6" i="4"/>
  <c r="M12" i="4"/>
  <c r="M11" i="4"/>
  <c r="M10" i="4"/>
  <c r="M9" i="4"/>
  <c r="M8" i="4"/>
  <c r="M7" i="4"/>
  <c r="M6" i="4"/>
  <c r="I13" i="4"/>
  <c r="I12" i="4"/>
  <c r="I11" i="4"/>
  <c r="I10" i="4"/>
  <c r="I9" i="4"/>
  <c r="I8" i="4"/>
  <c r="I7" i="4"/>
  <c r="I6" i="4"/>
  <c r="E13" i="4"/>
  <c r="E12" i="4"/>
  <c r="E11" i="4"/>
  <c r="E10" i="4"/>
  <c r="E9" i="4"/>
  <c r="E8" i="4"/>
  <c r="E7" i="4"/>
  <c r="E6" i="4"/>
  <c r="J12" i="3"/>
  <c r="J11" i="3"/>
  <c r="J10" i="3"/>
  <c r="J9" i="3"/>
  <c r="J8" i="3"/>
  <c r="J7" i="3"/>
  <c r="J6" i="3"/>
  <c r="J5" i="3"/>
  <c r="G8" i="3"/>
  <c r="G7" i="3"/>
  <c r="L12" i="3"/>
  <c r="L11" i="3"/>
  <c r="L10" i="3"/>
  <c r="L9" i="3"/>
  <c r="L8" i="3"/>
  <c r="L7" i="3"/>
  <c r="L6" i="3"/>
  <c r="L5" i="3"/>
  <c r="G8" i="2"/>
  <c r="J8" i="2"/>
  <c r="G5" i="2"/>
  <c r="D8" i="2"/>
  <c r="F8" i="1"/>
  <c r="D8" i="1"/>
  <c r="F12" i="1"/>
  <c r="D12" i="1"/>
  <c r="D7" i="3" l="1"/>
  <c r="D8" i="3"/>
  <c r="L8" i="4"/>
  <c r="M13" i="4"/>
  <c r="L9" i="4"/>
  <c r="L7" i="4"/>
  <c r="L6" i="4"/>
  <c r="L11" i="4"/>
  <c r="L10" i="4"/>
  <c r="D9" i="3"/>
  <c r="L13" i="3"/>
  <c r="D10" i="3"/>
  <c r="D12" i="3"/>
  <c r="G9" i="3"/>
  <c r="D11" i="3"/>
  <c r="G10" i="3"/>
  <c r="G11" i="3"/>
  <c r="D6" i="3"/>
  <c r="G5" i="3"/>
  <c r="D5" i="3"/>
  <c r="G12" i="3"/>
  <c r="G6" i="3"/>
  <c r="J13" i="3"/>
  <c r="J5" i="2"/>
  <c r="G6" i="2"/>
  <c r="G7" i="2"/>
  <c r="D7" i="2"/>
  <c r="J6" i="2"/>
  <c r="J7" i="2"/>
  <c r="D5" i="2"/>
  <c r="D6" i="2"/>
  <c r="F7" i="1"/>
  <c r="D7" i="1"/>
  <c r="F11" i="1"/>
  <c r="D11" i="1"/>
  <c r="L13" i="4" l="1"/>
  <c r="D13" i="3"/>
  <c r="J9" i="2"/>
  <c r="G13" i="3"/>
  <c r="G9" i="2"/>
  <c r="D9" i="2"/>
</calcChain>
</file>

<file path=xl/sharedStrings.xml><?xml version="1.0" encoding="utf-8"?>
<sst xmlns="http://schemas.openxmlformats.org/spreadsheetml/2006/main" count="457" uniqueCount="176">
  <si>
    <t>Sesso</t>
  </si>
  <si>
    <t>Numero pensionati</t>
  </si>
  <si>
    <t>Importo lordo del reddito pensionistico</t>
  </si>
  <si>
    <t>Valore assoluto</t>
  </si>
  <si>
    <t>%</t>
  </si>
  <si>
    <t>(milioni di euro)</t>
  </si>
  <si>
    <t>(euro)</t>
  </si>
  <si>
    <t>Pensionati complessivi</t>
  </si>
  <si>
    <t>Maschi</t>
  </si>
  <si>
    <t>Femmine</t>
  </si>
  <si>
    <t>Totale</t>
  </si>
  <si>
    <t>Area geografica</t>
  </si>
  <si>
    <t>Maschi e femmine</t>
  </si>
  <si>
    <t xml:space="preserve">Nord </t>
  </si>
  <si>
    <t>Centro</t>
  </si>
  <si>
    <t>Mezzogiorno</t>
  </si>
  <si>
    <t>Estero</t>
  </si>
  <si>
    <t>Non ripartibili</t>
  </si>
  <si>
    <t>Classe di età</t>
  </si>
  <si>
    <t>Rapporto di femminilità (F/M)</t>
  </si>
  <si>
    <t>Fino a 19 anni</t>
  </si>
  <si>
    <t>da 20 a 39 anni</t>
  </si>
  <si>
    <t>da 40 a 59 anni</t>
  </si>
  <si>
    <t>da 60 a 64 anni</t>
  </si>
  <si>
    <t>da 65 a 69 anni</t>
  </si>
  <si>
    <t>da 70 a 79 anni</t>
  </si>
  <si>
    <t>80 anni e oltre</t>
  </si>
  <si>
    <t>Importo lordo annuo del 
reddito pensionistico</t>
  </si>
  <si>
    <t>Medio</t>
  </si>
  <si>
    <t>Complessivo</t>
  </si>
  <si>
    <t>Fino a 499,99</t>
  </si>
  <si>
    <t>500,00-999,99</t>
  </si>
  <si>
    <t>1000,00-1499,99</t>
  </si>
  <si>
    <t>1500,00-1999,99</t>
  </si>
  <si>
    <t>2000,00-2499,99</t>
  </si>
  <si>
    <t>2500,00-2999,99</t>
  </si>
  <si>
    <t>3000,00 e oltre</t>
  </si>
  <si>
    <t>Tipo di pensionato
(categoria di pensione)</t>
  </si>
  <si>
    <t>Beneficiari di:</t>
  </si>
  <si>
    <t>Solo vecchiaia/anticipata</t>
  </si>
  <si>
    <t>Solo invalidità</t>
  </si>
  <si>
    <t>Solo superstiti</t>
  </si>
  <si>
    <t>Solo assistenziali</t>
  </si>
  <si>
    <t>Almeno una IVS + Assistenziali</t>
  </si>
  <si>
    <t>Regione
Area geeografica</t>
  </si>
  <si>
    <t>Reddito pensionistico annuo - Importi dei decili</t>
  </si>
  <si>
    <t>COEFF. GINI
%</t>
  </si>
  <si>
    <t>I</t>
  </si>
  <si>
    <t>II</t>
  </si>
  <si>
    <t>III</t>
  </si>
  <si>
    <t>IV</t>
  </si>
  <si>
    <t>V</t>
  </si>
  <si>
    <t>VI</t>
  </si>
  <si>
    <t>VII</t>
  </si>
  <si>
    <t>VIII</t>
  </si>
  <si>
    <t>IX</t>
  </si>
  <si>
    <t>Piemonte</t>
  </si>
  <si>
    <t>Valle d'Aosta</t>
  </si>
  <si>
    <t>Lombardia</t>
  </si>
  <si>
    <t>Liguria</t>
  </si>
  <si>
    <t>Veneto</t>
  </si>
  <si>
    <t>Emilia-Romagna</t>
  </si>
  <si>
    <t>Toscana</t>
  </si>
  <si>
    <t>Umbria</t>
  </si>
  <si>
    <t>Marche</t>
  </si>
  <si>
    <t>Lazio</t>
  </si>
  <si>
    <t>Abruzzo</t>
  </si>
  <si>
    <t>Molise</t>
  </si>
  <si>
    <t>Campania</t>
  </si>
  <si>
    <t>Puglia</t>
  </si>
  <si>
    <t>Basilicata</t>
  </si>
  <si>
    <t>Calabria</t>
  </si>
  <si>
    <t>Sicilia</t>
  </si>
  <si>
    <t>Sardegna</t>
  </si>
  <si>
    <t>Italia</t>
  </si>
  <si>
    <t>Nord</t>
  </si>
  <si>
    <t>Trentino-Alto Adige</t>
  </si>
  <si>
    <t>Friuli-Venezia Giulia</t>
  </si>
  <si>
    <t>Vecchiaia</t>
  </si>
  <si>
    <t>Invalidità</t>
  </si>
  <si>
    <t>Superstiti</t>
  </si>
  <si>
    <t>Numero beneficiari</t>
  </si>
  <si>
    <t>Importo medio mensile</t>
  </si>
  <si>
    <t>Gestione</t>
  </si>
  <si>
    <t>Numero pensioni</t>
  </si>
  <si>
    <t>Importo lordo medio mensile</t>
  </si>
  <si>
    <t>Variazioni % 2022/2021</t>
  </si>
  <si>
    <t>Prestazioni previdenziali</t>
  </si>
  <si>
    <t>Fondo Pensioni Lavoratori dipendenti 
(comprese le gestioni a contabilità separata)</t>
  </si>
  <si>
    <t>Gestione Dipendenti Pubblici</t>
  </si>
  <si>
    <t>Gestioni Lavoratori Autonomi e Parasubordinati</t>
  </si>
  <si>
    <t>Prestazioni assistenziali</t>
  </si>
  <si>
    <t>Pensioni/Assegni sociali</t>
  </si>
  <si>
    <t>Prestazioni di invalidità civile</t>
  </si>
  <si>
    <t>Categoria</t>
  </si>
  <si>
    <t>Superstite</t>
  </si>
  <si>
    <t>Pensioni e Assegni sociali</t>
  </si>
  <si>
    <t>Prestazioni agli invalidi civili</t>
  </si>
  <si>
    <t>Coltivatori diretti Coloni e Mezzadri</t>
  </si>
  <si>
    <t>Artigiani</t>
  </si>
  <si>
    <t>Commercianti</t>
  </si>
  <si>
    <t>Gestione separata lavoratori parasubordinati</t>
  </si>
  <si>
    <t xml:space="preserve">di cui: Cassa Pensioni Dipendenti Enti Locali </t>
  </si>
  <si>
    <t xml:space="preserve">           Cassa Pensioni Insegnanti</t>
  </si>
  <si>
    <t xml:space="preserve">           Cassa Pensioni Sanitari </t>
  </si>
  <si>
    <t xml:space="preserve">           Cassa Pensioni Ufficiali Giudiziari </t>
  </si>
  <si>
    <t xml:space="preserve">           Cassa Trattamenti Pensionistici Statali</t>
  </si>
  <si>
    <t xml:space="preserve">           Cassa Pensioni Ufficiali  Giudiziari </t>
  </si>
  <si>
    <t>Dirette</t>
  </si>
  <si>
    <t>Numero prestazioni</t>
  </si>
  <si>
    <t>Pensione ciechi assoluti</t>
  </si>
  <si>
    <t>Pensione ciechi parziali</t>
  </si>
  <si>
    <t>Indennità ventesimisti</t>
  </si>
  <si>
    <t>Indennità di accompagnamento ai ciechi</t>
  </si>
  <si>
    <t>Pensione ai sordomuti</t>
  </si>
  <si>
    <t>Indennità comunicazione</t>
  </si>
  <si>
    <t>Pensione inabilità</t>
  </si>
  <si>
    <t>Indennità di accompagnamento agli invalidi totali</t>
  </si>
  <si>
    <t>Assegno di assistenza</t>
  </si>
  <si>
    <t>Indennità di frequenza minori</t>
  </si>
  <si>
    <t>Indennità di accompagnamento agli invalidi parziali</t>
  </si>
  <si>
    <t>Anno di decorrenza</t>
  </si>
  <si>
    <t xml:space="preserve">Età alla decorrenza </t>
  </si>
  <si>
    <t>Importo lordo medio mensile al 31.12.2021</t>
  </si>
  <si>
    <t>Fondo pensioni lavoratori dipendenti (comprese le gestioni a contabilità separata e enti creditizi)</t>
  </si>
  <si>
    <t>Ante 1990</t>
  </si>
  <si>
    <t>Gestioni lavoratori autonomi</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</si>
  <si>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</si>
  <si>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Tavola 3.1 - Numero di pensionati e importo lordo del reddito pensionistico* (complessivo annuo e medio mensile) per sesso al 31.12.2022**</t>
  </si>
  <si>
    <t xml:space="preserve">(**) Dati provvisori </t>
  </si>
  <si>
    <r>
      <t>Complessivo annuo</t>
    </r>
    <r>
      <rPr>
        <b/>
        <vertAlign val="superscript"/>
        <sz val="10"/>
        <rFont val="Titillium Web"/>
      </rPr>
      <t xml:space="preserve"> ***</t>
    </r>
  </si>
  <si>
    <t>(***) L’importo complessivo annuo è dato dal prodotto tra l’importo mensile della prestazione pagata al 31 dicembre e il numero di mensilità annue per cui è prevista l’erogazione della prestazione (13 per le pensioni e 12 per le indennità di accompagnamento).</t>
  </si>
  <si>
    <t>Medio mensile****</t>
  </si>
  <si>
    <t>(****) Calcolato dividendo l'importo complessivo annuo del reddito pensionistico per 12.</t>
  </si>
  <si>
    <t>Di cui pensionati INPS*****</t>
  </si>
  <si>
    <t>(*****) Comprende le gestioni dei dipendenti pubblici e dello spettacolo e sport .</t>
  </si>
  <si>
    <t>(*)  Comprende le gestioni dei dipendenti pubblici e dello spettacolo e sport.</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</si>
  <si>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</si>
  <si>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Tavola 3.2 - Numero di pensionati INPS* e importo lordo medio mensile del reddito pensionistico** per area geografica e sesso al 31.12.2022*** (importi in euro)</t>
  </si>
  <si>
    <t>(***) Dati provvisori .</t>
  </si>
  <si>
    <r>
      <t>Importo lordo medio mensile****</t>
    </r>
    <r>
      <rPr>
        <b/>
        <vertAlign val="superscript"/>
        <sz val="10"/>
        <rFont val="Titillium Web"/>
      </rPr>
      <t xml:space="preserve"> </t>
    </r>
    <r>
      <rPr>
        <b/>
        <sz val="10"/>
        <rFont val="Titillium Web"/>
      </rPr>
      <t>del reddito pensionistico</t>
    </r>
  </si>
  <si>
    <t>(****)  Calcolato dividendo l'importo complessivo annuo del reddito pensionistico per 12.</t>
  </si>
  <si>
    <r>
      <t xml:space="preserve">Importo lordo medio mensile**** </t>
    </r>
    <r>
      <rPr>
        <b/>
        <vertAlign val="superscript"/>
        <sz val="10"/>
        <rFont val="Titillium Web"/>
      </rPr>
      <t xml:space="preserve"> </t>
    </r>
    <r>
      <rPr>
        <b/>
        <sz val="10"/>
        <rFont val="Titillium Web"/>
      </rPr>
      <t>del reddito pensionistico</t>
    </r>
  </si>
  <si>
    <t>(*)  Comprende le gestioni dei dipendenti pubblici e dello spettacolo e sport .</t>
  </si>
  <si>
    <t>Tavola 3.3 - Numero pensionati INPS* e importo lordo medio mensile del reddito pensionistico** per classe di età e sesso al 31.12.2022*** (importi in euro)</t>
  </si>
  <si>
    <r>
      <t>Tavola 3.4 - Numero pensionati INPS* e importo lordo complessivo annuo del reddito pensionistico**</t>
    </r>
    <r>
      <rPr>
        <b/>
        <vertAlign val="superscript"/>
        <sz val="10"/>
        <color theme="0"/>
        <rFont val="Titillium Web"/>
      </rPr>
      <t xml:space="preserve"> </t>
    </r>
    <r>
      <rPr>
        <b/>
        <sz val="10"/>
        <color theme="0"/>
        <rFont val="Titillium Web"/>
      </rPr>
      <t>per classe di importo e sesso al 31.12.2022*** (importi complessivi in milioni di euro, medi in euro)</t>
    </r>
  </si>
  <si>
    <t>Classe di importo mensile****</t>
  </si>
  <si>
    <t>(****) Riferite all’importo del reddito pensionistico mensile dei pensionati, calcolato dividendo l’importo annuo per 12.</t>
  </si>
  <si>
    <t>Tavola 3.5 - Numero di pensionati INPS* e importo medio mensile del reddito pensionistico** per tipo di pensionato (in base alla categoria di pensione) e sesso al 31.12.2022*** (importi in euro)</t>
  </si>
  <si>
    <t>Almeno una pensione IVS*****</t>
  </si>
  <si>
    <t>(*****) Invalidità, Vecchiaia, Superstiti.</t>
  </si>
  <si>
    <t xml:space="preserve">
</t>
  </si>
  <si>
    <t>Tavola 3.6 - Reddito pensionistico*  lordo annuo dei pensionati INPS**: valore dei decili e coefficiente del Gini per regione e area geografica - Anno 2022***</t>
  </si>
  <si>
    <t>(**) Comprende le gestioni dei dipendenti pubblici e dello spettacolo e sport.</t>
  </si>
  <si>
    <t>(*) Comprende le gestioni dei dipendenti pubblici.</t>
  </si>
  <si>
    <t xml:space="preserve">(*) Comprende le gestioni dei dipendenti pubblici (ex Inpdap) e dei lavoratori dello spettacolo e sport professionistico (ex Enpals).
</t>
  </si>
  <si>
    <t>Altri fondi**</t>
  </si>
  <si>
    <t>Anzianità/Anticipata**</t>
  </si>
  <si>
    <t>(**) Compresi i prepensionamenti.</t>
  </si>
  <si>
    <t>Altri fondi*</t>
  </si>
  <si>
    <t>(*) FF.SS., Ex Ipost, Gestione Spettacolo e Sport, Volo, Dazieri, Clero, Gas, Esattoriali, Minatori, Casalinghe, Facoltative, Totalizzazione, Spedizionieri doganali, Pensioni in regime di Cumulo.</t>
  </si>
  <si>
    <t>(*) Sono compresi il  Fondo Trasporti, il Fondo Elettrici, il Fondo Telefonici, l'ex INPDAI e gli enti creditizi.
Nelle pensioni sono comprese le pensioni supplementari, gli assegni di invalidità trasformati al raggiungimento dell'età di vecchiaia e le pensioni erogate ai salvaguardati.</t>
  </si>
  <si>
    <t>(*) Sono state considerate le gestioni dei CDCM, degli artigiani e dei commercianti.
Nelle pensioni sono comprese le pensioni supplementari, gli assegni di invalidità trasformati al raggiungimento dell'età di vecchiaia e le pensioni erogate ai salvaguardati.</t>
  </si>
  <si>
    <r>
      <t xml:space="preserve">Tavola 3.16 - Numero pensionati INPS* </t>
    </r>
    <r>
      <rPr>
        <b/>
        <vertAlign val="superscript"/>
        <sz val="10"/>
        <color theme="0"/>
        <rFont val="Titillium Web"/>
      </rPr>
      <t xml:space="preserve"> </t>
    </r>
    <r>
      <rPr>
        <b/>
        <sz val="10"/>
        <color theme="0"/>
        <rFont val="Titillium Web"/>
      </rPr>
      <t>beneficiari di assegno al nucleo familiare e importo medio mensile per categoria, area geografica e sesso al 31.12.2022</t>
    </r>
  </si>
  <si>
    <t>(**) FF.SS., Ex Ipost, Ex Enpals, Volo, Dazieri, Clero, Gas, Esattoriali, Minatori, Casalinghe, Facoltative, Totalizzazione; nel 2017 sono stati aggiunti Spedizionieri doganalie Pensioni in regime di Cumulo.</t>
  </si>
  <si>
    <t>(***) Dati provvisori.</t>
  </si>
  <si>
    <r>
      <t>Tavola 3.7 - Numero di prestazioni INPS* e importo lordo medio mensile per gestione VIGENTI al 31.12.2021 e al 31.12.2022</t>
    </r>
    <r>
      <rPr>
        <i/>
        <sz val="10"/>
        <color theme="0"/>
        <rFont val="Titillium Web"/>
      </rPr>
      <t xml:space="preserve"> </t>
    </r>
    <r>
      <rPr>
        <b/>
        <sz val="10"/>
        <color theme="0"/>
        <rFont val="Titillium Web"/>
      </rPr>
      <t>(importi in euro)</t>
    </r>
  </si>
  <si>
    <t>Tavola 3.8 - Numero di prestazioni INPS* e importo lordo medio mensile per categoria VIGENTI al 31.12.2022 (importi in euro)</t>
  </si>
  <si>
    <t>Tavola 3.9 - Numero di prestazioni PREVIDENZIALI INPS e importo lordo medio mensile per gestione VIGENTI al 31.12.2022 (importi in euro)</t>
  </si>
  <si>
    <t>Tavola 3.10 - Numero di prestazioni PREVIDENZIALI INPS e importo lordo medio mensile per gestione e categoria VIGENTI al 31.12.2022 (importi in euro)</t>
  </si>
  <si>
    <t>Tavola 3.11 - Numero di prestazioni ASSISTENZIALI INPS per tipo di prestazione  VIGENTI al 31.12.2022</t>
  </si>
  <si>
    <t>Tavola 3.12 - Numero di prestazioni INPS* e importo lordo medio mensile per categoria  LIQUIDATE nel 2022 (importi in euro)</t>
  </si>
  <si>
    <r>
      <t>Tavola 3.13 - Numero di prestazioni PREVIDENZIALI INPS e importo lordo medio mensile per gestione e genere LIQUIDATE nel 2022</t>
    </r>
    <r>
      <rPr>
        <sz val="10"/>
        <color theme="0"/>
        <rFont val="Titillium Web"/>
      </rPr>
      <t xml:space="preserve"> </t>
    </r>
    <r>
      <rPr>
        <b/>
        <sz val="10"/>
        <color theme="0"/>
        <rFont val="Titillium Web"/>
      </rPr>
      <t>(importi in euro)</t>
    </r>
  </si>
  <si>
    <t>Tavola 3.14 - Numero di prestazioni ASSISTENZIALI INPS per tipo di prestazione LIQUIDATE  e genere nel 2022</t>
  </si>
  <si>
    <t>Tavola 3.15a - Numero di pensioni di vecchiaia, anzianità/anticipate e prepensionamenti FONDO PENSIONI LAVORATORI DIPENDENTI  (comprese le gestioni a contabilità separata e enti creditizi)* per anno di decorrenza, gestioni e sesso vigenti al 31.12.2022</t>
  </si>
  <si>
    <t>Tavola 3.15b - Numero di pensioni di vecchiaia, anzianità/anticipate della  GESTIONE LAVORATORI AUTONOMI* per anno di decorrenza, gestioni e sesso vigenti al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</si>
</sst>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0.00_ ;\-#,##0.00\ "/>
    <numFmt numFmtId="167" formatCode="#,##0.0"/>
    <numFmt numFmtId="168" formatCode="0.0"/>
    <numFmt numFmtId="169" formatCode="_-* #,##0.0_-;\-* #,##0.0_-;_-* &quot;-&quot;??_-;_-@_-"/>
  </numFmts>
  <fonts count="24"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sz val="10"/>
      <name val="MS Sans Serif"/>
      <family val="2"/>
    </font>
    <font>
      <sz val="9"/>
      <color rgb="FF000000"/>
      <name val="Arial"/>
      <family val="2"/>
    </font>
    <font>
      <b/>
      <sz val="11"/>
      <color theme="1"/>
      <name val="Calibri"/>
      <family val="2"/>
      <scheme val="minor"/>
    </font>
    <font>
      <b/>
      <sz val="10"/>
      <name val="Titillium Web"/>
    </font>
    <font>
      <b/>
      <vertAlign val="superscript"/>
      <sz val="10"/>
      <name val="Titillium Web"/>
    </font>
    <font>
      <sz val="11"/>
      <color theme="1"/>
      <name val="Titillium Web"/>
    </font>
    <font>
      <i/>
      <sz val="10"/>
      <name val="Titillium Web"/>
    </font>
    <font>
      <sz val="10"/>
      <name val="Titillium Web"/>
    </font>
    <font>
      <b/>
      <i/>
      <sz val="10"/>
      <name val="Titillium Web"/>
    </font>
    <font>
      <sz val="10"/>
      <color theme="1"/>
      <name val="Titillium Web"/>
    </font>
    <font>
      <b/>
      <sz val="10"/>
      <color theme="0"/>
      <name val="Titillium Web"/>
    </font>
    <font>
      <b/>
      <vertAlign val="superscript"/>
      <sz val="10"/>
      <color theme="0"/>
      <name val="Titillium Web"/>
    </font>
    <font>
      <b/>
      <i/>
      <sz val="8"/>
      <name val="Titillium Web"/>
    </font>
    <font>
      <i/>
      <sz val="8"/>
      <color theme="1"/>
      <name val="Titillium Web"/>
    </font>
    <font>
      <i/>
      <sz val="8"/>
      <name val="Titillium Web"/>
    </font>
    <font>
      <sz val="10"/>
      <color theme="0"/>
      <name val="Titillium Web"/>
    </font>
    <font>
      <i/>
      <sz val="10"/>
      <color theme="0"/>
      <name val="Titillium Web"/>
    </font>
    <font>
      <b/>
      <sz val="10"/>
      <color theme="1"/>
      <name val="Titillium Web"/>
    </font>
    <font>
      <sz val="8"/>
      <name val="Titillium Web"/>
    </font>
    <font>
      <sz val="8"/>
      <color theme="1"/>
      <name val="Titillium Web"/>
    </font>
  </fonts>
  <fills count="4">
    <fill>
      <patternFill patternType="none"/>
    </fill>
    <fill>
      <patternFill patternType="gray125"/>
    </fill>
    <fill>
      <patternFill patternType="solid">
        <fgColor rgb="FF84A9E6"/>
        <bgColor indexed="64"/>
      </patternFill>
    </fill>
    <fill>
      <patternFill patternType="solid">
        <fgColor rgb="FFF2F6FC"/>
        <bgColor indexed="64"/>
      </patternFill>
    </fill>
  </fills>
  <borders count="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4" fillId="0" borderId="0"/>
  </cellStyleXfs>
  <cellXfs count="130">
    <xf numFmtId="0" fontId="0" fillId="0" borderId="0" xfId="0"/>
    <xf numFmtId="43" fontId="0" fillId="0" borderId="0" xfId="1" applyFont="1"/>
    <xf numFmtId="0" fontId="0" fillId="0" borderId="0" xfId="0" applyAlignment="1">
      <alignment wrapText="1"/>
    </xf>
    <xf numFmtId="0" fontId="0" fillId="0" borderId="0" xfId="0" applyAlignment="1"/>
    <xf numFmtId="0" fontId="3" fillId="0" borderId="0" xfId="0" applyFont="1"/>
    <xf numFmtId="3" fontId="5" fillId="0" borderId="0" xfId="0" applyNumberFormat="1" applyFont="1" applyAlignment="1">
      <alignment vertical="top" wrapText="1"/>
    </xf>
    <xf numFmtId="4" fontId="5" fillId="0" borderId="0" xfId="0" applyNumberFormat="1" applyFont="1" applyAlignment="1">
      <alignment vertical="top" wrapText="1"/>
    </xf>
    <xf numFmtId="43" fontId="5" fillId="0" borderId="0" xfId="1" applyFont="1" applyAlignment="1">
      <alignment vertical="top" wrapText="1"/>
    </xf>
    <xf numFmtId="0" fontId="5" fillId="0" borderId="0" xfId="0" applyFont="1" applyAlignment="1">
      <alignment vertical="top" wrapText="1"/>
    </xf>
    <xf numFmtId="164" fontId="5" fillId="0" borderId="0" xfId="1" applyNumberFormat="1" applyFont="1" applyAlignment="1">
      <alignment vertical="top" wrapText="1"/>
    </xf>
    <xf numFmtId="0" fontId="9" fillId="0" borderId="0" xfId="0" applyFont="1"/>
    <xf numFmtId="0" fontId="13" fillId="0" borderId="0" xfId="0" applyFont="1" applyAlignment="1">
      <alignment wrapText="1"/>
    </xf>
    <xf numFmtId="164" fontId="13" fillId="0" borderId="0" xfId="0" applyNumberFormat="1" applyFont="1" applyAlignment="1">
      <alignment wrapText="1"/>
    </xf>
    <xf numFmtId="43" fontId="9" fillId="0" borderId="0" xfId="1" applyFont="1"/>
    <xf numFmtId="12" fontId="9" fillId="0" borderId="0" xfId="1" applyNumberFormat="1" applyFont="1"/>
    <xf numFmtId="164" fontId="16" fillId="0" borderId="0" xfId="3" applyNumberFormat="1" applyFont="1" applyFill="1" applyBorder="1" applyAlignment="1">
      <alignment horizontal="right" vertical="top" wrapText="1"/>
    </xf>
    <xf numFmtId="43" fontId="16" fillId="0" borderId="0" xfId="1" applyFont="1" applyFill="1" applyBorder="1" applyAlignment="1">
      <alignment horizontal="right" vertical="top" wrapText="1"/>
    </xf>
    <xf numFmtId="0" fontId="18" fillId="0" borderId="0" xfId="0" applyFont="1" applyFill="1" applyBorder="1" applyAlignment="1">
      <alignment horizontal="left" vertical="top"/>
    </xf>
    <xf numFmtId="0" fontId="11" fillId="0" borderId="2" xfId="0" applyFont="1" applyFill="1" applyBorder="1" applyAlignment="1">
      <alignment horizontal="left" vertical="top" wrapText="1"/>
    </xf>
    <xf numFmtId="164" fontId="11" fillId="0" borderId="2" xfId="3" applyNumberFormat="1" applyFont="1" applyFill="1" applyBorder="1" applyAlignment="1">
      <alignment horizontal="right" vertical="top"/>
    </xf>
    <xf numFmtId="165" fontId="11" fillId="0" borderId="2" xfId="2" applyNumberFormat="1" applyFont="1" applyFill="1" applyBorder="1" applyAlignment="1">
      <alignment horizontal="right" vertical="top"/>
    </xf>
    <xf numFmtId="43" fontId="11" fillId="0" borderId="2" xfId="1" applyFont="1" applyFill="1" applyBorder="1" applyAlignment="1">
      <alignment horizontal="right" vertical="top"/>
    </xf>
    <xf numFmtId="0" fontId="7" fillId="0" borderId="2" xfId="0" applyFont="1" applyFill="1" applyBorder="1" applyAlignment="1">
      <alignment horizontal="left" vertical="top" wrapText="1"/>
    </xf>
    <xf numFmtId="164" fontId="7" fillId="0" borderId="2" xfId="3" applyNumberFormat="1" applyFont="1" applyFill="1" applyBorder="1" applyAlignment="1">
      <alignment horizontal="right" vertical="top"/>
    </xf>
    <xf numFmtId="165" fontId="7" fillId="0" borderId="2" xfId="2" applyNumberFormat="1" applyFont="1" applyFill="1" applyBorder="1" applyAlignment="1">
      <alignment horizontal="right" vertical="top"/>
    </xf>
    <xf numFmtId="43" fontId="7" fillId="0" borderId="2" xfId="1" applyFont="1" applyFill="1" applyBorder="1" applyAlignment="1">
      <alignment horizontal="right" vertical="top"/>
    </xf>
    <xf numFmtId="0" fontId="11" fillId="0" borderId="2" xfId="0" applyFont="1" applyFill="1" applyBorder="1" applyAlignment="1">
      <alignment horizontal="left" vertical="center" wrapText="1"/>
    </xf>
    <xf numFmtId="164" fontId="11" fillId="0" borderId="2" xfId="3" applyNumberFormat="1" applyFont="1" applyFill="1" applyBorder="1" applyAlignment="1">
      <alignment horizontal="right" vertical="center"/>
    </xf>
    <xf numFmtId="165" fontId="11" fillId="0" borderId="2" xfId="2" applyNumberFormat="1" applyFont="1" applyFill="1" applyBorder="1" applyAlignment="1">
      <alignment horizontal="right" vertical="center"/>
    </xf>
    <xf numFmtId="43" fontId="11" fillId="0" borderId="2" xfId="1" applyFont="1" applyFill="1" applyBorder="1" applyAlignment="1">
      <alignment horizontal="right" vertical="center"/>
    </xf>
    <xf numFmtId="166" fontId="13" fillId="0" borderId="2" xfId="1" applyNumberFormat="1" applyFont="1" applyBorder="1" applyAlignment="1">
      <alignment horizontal="center"/>
    </xf>
    <xf numFmtId="0" fontId="11" fillId="0" borderId="2" xfId="0" applyFont="1" applyFill="1" applyBorder="1" applyAlignment="1">
      <alignment horizontal="left" vertical="center"/>
    </xf>
    <xf numFmtId="0" fontId="7" fillId="0" borderId="2" xfId="0" applyFont="1" applyFill="1" applyBorder="1" applyAlignment="1">
      <alignment horizontal="left" vertical="center" wrapText="1"/>
    </xf>
    <xf numFmtId="164" fontId="7" fillId="0" borderId="2" xfId="3" applyNumberFormat="1" applyFont="1" applyFill="1" applyBorder="1" applyAlignment="1">
      <alignment horizontal="right" vertical="center"/>
    </xf>
    <xf numFmtId="165" fontId="7" fillId="0" borderId="2" xfId="2" applyNumberFormat="1" applyFont="1" applyFill="1" applyBorder="1" applyAlignment="1">
      <alignment horizontal="right" vertical="center"/>
    </xf>
    <xf numFmtId="43" fontId="7" fillId="0" borderId="2" xfId="1" applyFont="1" applyFill="1" applyBorder="1" applyAlignment="1">
      <alignment horizontal="right" vertical="center"/>
    </xf>
    <xf numFmtId="166" fontId="21" fillId="0" borderId="2" xfId="1" applyNumberFormat="1" applyFont="1" applyBorder="1" applyAlignment="1">
      <alignment horizontal="center"/>
    </xf>
    <xf numFmtId="0" fontId="17" fillId="0" borderId="0" xfId="0" applyFont="1"/>
    <xf numFmtId="165" fontId="11" fillId="0" borderId="2" xfId="2" applyNumberFormat="1" applyFont="1" applyFill="1" applyBorder="1" applyAlignment="1">
      <alignment horizontal="right" vertical="center" wrapText="1"/>
    </xf>
    <xf numFmtId="164" fontId="18" fillId="0" borderId="0" xfId="3" applyNumberFormat="1" applyFont="1" applyFill="1" applyBorder="1" applyAlignment="1">
      <alignment horizontal="right" vertical="top" wrapText="1"/>
    </xf>
    <xf numFmtId="43" fontId="18" fillId="0" borderId="0" xfId="1" applyFont="1" applyFill="1" applyBorder="1" applyAlignment="1">
      <alignment horizontal="right" vertical="top" wrapText="1"/>
    </xf>
    <xf numFmtId="165" fontId="18" fillId="0" borderId="0" xfId="1" applyNumberFormat="1" applyFont="1" applyFill="1" applyBorder="1" applyAlignment="1">
      <alignment horizontal="right" vertical="top" wrapText="1"/>
    </xf>
    <xf numFmtId="0" fontId="11" fillId="0" borderId="2" xfId="0" applyFont="1" applyFill="1" applyBorder="1" applyAlignment="1">
      <alignment horizontal="left" wrapText="1"/>
    </xf>
    <xf numFmtId="3" fontId="11" fillId="0" borderId="2" xfId="0" applyNumberFormat="1" applyFont="1" applyFill="1" applyBorder="1" applyAlignment="1">
      <alignment horizontal="right" vertical="top" wrapText="1"/>
    </xf>
    <xf numFmtId="43" fontId="11" fillId="0" borderId="2" xfId="1" applyFont="1" applyFill="1" applyBorder="1" applyAlignment="1">
      <alignment horizontal="right" vertical="top" wrapText="1"/>
    </xf>
    <xf numFmtId="0" fontId="7" fillId="0" borderId="2" xfId="0" applyFont="1" applyFill="1" applyBorder="1" applyAlignment="1">
      <alignment horizontal="left" wrapText="1"/>
    </xf>
    <xf numFmtId="3" fontId="7" fillId="0" borderId="2" xfId="0" applyNumberFormat="1" applyFont="1" applyFill="1" applyBorder="1" applyAlignment="1">
      <alignment horizontal="right" wrapText="1"/>
    </xf>
    <xf numFmtId="165" fontId="7" fillId="0" borderId="2" xfId="2" applyNumberFormat="1" applyFont="1" applyFill="1" applyBorder="1" applyAlignment="1">
      <alignment horizontal="right" wrapText="1"/>
    </xf>
    <xf numFmtId="43" fontId="7" fillId="0" borderId="2" xfId="1" applyFont="1" applyFill="1" applyBorder="1" applyAlignment="1">
      <alignment horizontal="right" wrapText="1"/>
    </xf>
    <xf numFmtId="0" fontId="11" fillId="0" borderId="2" xfId="0" applyFont="1" applyBorder="1" applyAlignment="1">
      <alignment vertical="center" wrapText="1"/>
    </xf>
    <xf numFmtId="167" fontId="11" fillId="0" borderId="2" xfId="0" applyNumberFormat="1" applyFont="1" applyBorder="1" applyAlignment="1">
      <alignment horizontal="right" vertical="center" wrapText="1"/>
    </xf>
    <xf numFmtId="0" fontId="11" fillId="0" borderId="2" xfId="0" applyFont="1" applyBorder="1" applyAlignment="1">
      <alignment horizontal="left" vertical="center" wrapText="1"/>
    </xf>
    <xf numFmtId="0" fontId="7" fillId="0" borderId="2" xfId="0" applyFont="1" applyBorder="1" applyAlignment="1">
      <alignment vertical="center" wrapText="1"/>
    </xf>
    <xf numFmtId="167" fontId="7" fillId="0" borderId="2" xfId="0" applyNumberFormat="1" applyFont="1" applyBorder="1" applyAlignment="1">
      <alignment horizontal="right" vertical="center" wrapText="1"/>
    </xf>
    <xf numFmtId="164" fontId="7" fillId="0" borderId="2" xfId="1" applyNumberFormat="1" applyFont="1" applyFill="1" applyBorder="1" applyAlignment="1">
      <alignment horizontal="right" vertical="center" wrapText="1"/>
    </xf>
    <xf numFmtId="164" fontId="11" fillId="0" borderId="2" xfId="1" applyNumberFormat="1" applyFont="1" applyFill="1" applyBorder="1" applyAlignment="1">
      <alignment horizontal="right" vertical="center" wrapText="1"/>
    </xf>
    <xf numFmtId="168" fontId="11" fillId="0" borderId="2" xfId="0" applyNumberFormat="1" applyFont="1" applyFill="1" applyBorder="1" applyAlignment="1">
      <alignment horizontal="right" vertical="center" wrapText="1"/>
    </xf>
    <xf numFmtId="0" fontId="11" fillId="0" borderId="2" xfId="0" applyFont="1" applyFill="1" applyBorder="1" applyAlignment="1">
      <alignment horizontal="left"/>
    </xf>
    <xf numFmtId="0" fontId="11" fillId="0" borderId="2" xfId="0" applyFont="1" applyFill="1" applyBorder="1" applyAlignment="1">
      <alignment vertical="center" wrapText="1"/>
    </xf>
    <xf numFmtId="0" fontId="10" fillId="3" borderId="2" xfId="0" applyFont="1" applyFill="1" applyBorder="1" applyAlignment="1">
      <alignment horizontal="center" vertical="top" wrapText="1"/>
    </xf>
    <xf numFmtId="164" fontId="11" fillId="0" borderId="2" xfId="3" applyNumberFormat="1" applyFont="1" applyFill="1" applyBorder="1" applyAlignment="1">
      <alignment horizontal="right" vertical="top" wrapText="1"/>
    </xf>
    <xf numFmtId="9" fontId="11" fillId="0" borderId="2" xfId="2" applyFont="1" applyFill="1" applyBorder="1" applyAlignment="1">
      <alignment horizontal="right" vertical="top" wrapText="1"/>
    </xf>
    <xf numFmtId="0" fontId="11" fillId="0" borderId="2" xfId="0" applyFont="1" applyFill="1" applyBorder="1" applyAlignment="1">
      <alignment horizontal="left" vertical="top"/>
    </xf>
    <xf numFmtId="0" fontId="7" fillId="0" borderId="2" xfId="0" applyFont="1" applyFill="1" applyBorder="1" applyAlignment="1">
      <alignment horizontal="left" vertical="top"/>
    </xf>
    <xf numFmtId="164" fontId="7" fillId="0" borderId="2" xfId="3" applyNumberFormat="1" applyFont="1" applyFill="1" applyBorder="1" applyAlignment="1">
      <alignment horizontal="right" vertical="top" wrapText="1"/>
    </xf>
    <xf numFmtId="43" fontId="7" fillId="0" borderId="2" xfId="1" applyFont="1" applyFill="1" applyBorder="1" applyAlignment="1">
      <alignment horizontal="right" vertical="top" wrapText="1"/>
    </xf>
    <xf numFmtId="0" fontId="7" fillId="0" borderId="2" xfId="0" applyFont="1" applyBorder="1" applyAlignment="1">
      <alignment horizontal="left" vertical="center"/>
    </xf>
    <xf numFmtId="164" fontId="7" fillId="0" borderId="2" xfId="1" applyNumberFormat="1" applyFont="1" applyFill="1" applyBorder="1" applyAlignment="1">
      <alignment horizontal="center" vertical="center" wrapText="1"/>
    </xf>
    <xf numFmtId="165" fontId="7" fillId="0" borderId="2" xfId="2" applyNumberFormat="1" applyFont="1" applyFill="1" applyBorder="1" applyAlignment="1">
      <alignment horizontal="center" vertical="center" wrapText="1"/>
    </xf>
    <xf numFmtId="43" fontId="7" fillId="0" borderId="2" xfId="1" applyFont="1" applyFill="1" applyBorder="1" applyAlignment="1">
      <alignment horizontal="center" vertical="center" wrapText="1"/>
    </xf>
    <xf numFmtId="165" fontId="11" fillId="0" borderId="2" xfId="2" applyNumberFormat="1" applyFont="1" applyFill="1" applyBorder="1" applyAlignment="1">
      <alignment horizontal="center" vertical="center" wrapText="1"/>
    </xf>
    <xf numFmtId="43" fontId="11" fillId="0" borderId="2" xfId="1" applyFont="1" applyFill="1" applyBorder="1" applyAlignment="1">
      <alignment horizontal="right" vertical="center" wrapText="1"/>
    </xf>
    <xf numFmtId="43" fontId="7" fillId="0" borderId="2" xfId="1" applyFont="1" applyFill="1" applyBorder="1" applyAlignment="1">
      <alignment horizontal="right" vertical="center" wrapText="1"/>
    </xf>
    <xf numFmtId="0" fontId="6" fillId="0" borderId="0" xfId="0" applyFont="1"/>
    <xf numFmtId="165" fontId="7" fillId="0" borderId="2" xfId="2" applyNumberFormat="1" applyFont="1" applyFill="1" applyBorder="1" applyAlignment="1">
      <alignment horizontal="right" vertical="center" wrapText="1"/>
    </xf>
    <xf numFmtId="0" fontId="10" fillId="0" borderId="2" xfId="0" applyFont="1" applyBorder="1" applyAlignment="1">
      <alignment vertical="center" wrapText="1"/>
    </xf>
    <xf numFmtId="164" fontId="10" fillId="0" borderId="2" xfId="1" applyNumberFormat="1" applyFont="1" applyFill="1" applyBorder="1" applyAlignment="1">
      <alignment horizontal="right" vertical="center" wrapText="1"/>
    </xf>
    <xf numFmtId="165" fontId="10" fillId="0" borderId="2" xfId="2" applyNumberFormat="1" applyFont="1" applyFill="1" applyBorder="1" applyAlignment="1">
      <alignment horizontal="right" vertical="center" wrapText="1"/>
    </xf>
    <xf numFmtId="43" fontId="10" fillId="0" borderId="2" xfId="1" applyFont="1" applyFill="1" applyBorder="1" applyAlignment="1">
      <alignment horizontal="right" vertical="center" wrapText="1"/>
    </xf>
    <xf numFmtId="0" fontId="7" fillId="0" borderId="2" xfId="0" applyFont="1" applyBorder="1"/>
    <xf numFmtId="0" fontId="13" fillId="0" borderId="0" xfId="0" applyFont="1"/>
    <xf numFmtId="0" fontId="0" fillId="0" borderId="0" xfId="0" applyAlignment="1">
      <alignment vertical="center"/>
    </xf>
    <xf numFmtId="0" fontId="11" fillId="0" borderId="2" xfId="0" applyFont="1" applyBorder="1" applyAlignment="1">
      <alignment horizontal="center" vertical="center" wrapText="1"/>
    </xf>
    <xf numFmtId="169" fontId="11" fillId="0" borderId="2" xfId="1" applyNumberFormat="1" applyFont="1" applyFill="1" applyBorder="1" applyAlignment="1">
      <alignment horizontal="right" vertical="center" wrapText="1"/>
    </xf>
    <xf numFmtId="164" fontId="22" fillId="0" borderId="0" xfId="3" applyNumberFormat="1" applyFont="1" applyFill="1" applyBorder="1" applyAlignment="1">
      <alignment horizontal="right" vertical="top" wrapText="1"/>
    </xf>
    <xf numFmtId="43" fontId="22" fillId="0" borderId="0" xfId="1" applyFont="1" applyFill="1" applyBorder="1" applyAlignment="1">
      <alignment horizontal="right" vertical="top" wrapText="1"/>
    </xf>
    <xf numFmtId="0" fontId="23" fillId="0" borderId="0" xfId="0" applyFont="1"/>
    <xf numFmtId="164" fontId="7" fillId="0" borderId="0" xfId="3" applyNumberFormat="1" applyFont="1" applyFill="1" applyBorder="1" applyAlignment="1">
      <alignment horizontal="right" vertical="top"/>
    </xf>
    <xf numFmtId="165" fontId="7" fillId="0" borderId="0" xfId="2" applyNumberFormat="1" applyFont="1" applyFill="1" applyBorder="1" applyAlignment="1">
      <alignment horizontal="right" vertical="top"/>
    </xf>
    <xf numFmtId="43" fontId="7" fillId="0" borderId="0" xfId="1" applyFont="1" applyFill="1" applyBorder="1" applyAlignment="1">
      <alignment horizontal="right" vertical="top"/>
    </xf>
    <xf numFmtId="164" fontId="7" fillId="0" borderId="0" xfId="3" applyNumberFormat="1" applyFont="1" applyFill="1" applyBorder="1" applyAlignment="1">
      <alignment horizontal="right" vertical="center"/>
    </xf>
    <xf numFmtId="165" fontId="7" fillId="0" borderId="0" xfId="2" applyNumberFormat="1" applyFont="1" applyFill="1" applyBorder="1" applyAlignment="1">
      <alignment horizontal="right" vertical="center"/>
    </xf>
    <xf numFmtId="43" fontId="7" fillId="0" borderId="0" xfId="1" applyFont="1" applyFill="1" applyBorder="1" applyAlignment="1">
      <alignment horizontal="right" vertical="center"/>
    </xf>
    <xf numFmtId="166" fontId="21" fillId="0" borderId="0" xfId="1" applyNumberFormat="1" applyFont="1" applyBorder="1" applyAlignment="1">
      <alignment horizontal="center"/>
    </xf>
    <xf numFmtId="3" fontId="7" fillId="0" borderId="0" xfId="0" applyNumberFormat="1" applyFont="1" applyFill="1" applyBorder="1" applyAlignment="1">
      <alignment horizontal="right" wrapText="1"/>
    </xf>
    <xf numFmtId="165" fontId="7" fillId="0" borderId="0" xfId="2" applyNumberFormat="1" applyFont="1" applyFill="1" applyBorder="1" applyAlignment="1">
      <alignment horizontal="right" wrapText="1"/>
    </xf>
    <xf numFmtId="43" fontId="7" fillId="0" borderId="0" xfId="1" applyFont="1" applyFill="1" applyBorder="1" applyAlignment="1">
      <alignment horizontal="right" wrapText="1"/>
    </xf>
    <xf numFmtId="167" fontId="11" fillId="0" borderId="0" xfId="0" applyNumberFormat="1" applyFont="1" applyBorder="1" applyAlignment="1">
      <alignment horizontal="right" vertical="center" wrapText="1"/>
    </xf>
    <xf numFmtId="167" fontId="11" fillId="0" borderId="0" xfId="0" applyNumberFormat="1" applyFont="1" applyBorder="1" applyAlignment="1">
      <alignment horizontal="center" vertical="center" wrapText="1"/>
    </xf>
    <xf numFmtId="0" fontId="7" fillId="0" borderId="2" xfId="0" applyFont="1" applyFill="1" applyBorder="1" applyAlignment="1">
      <alignment horizontal="left"/>
    </xf>
    <xf numFmtId="164" fontId="7" fillId="0" borderId="2" xfId="1" applyNumberFormat="1" applyFont="1" applyFill="1" applyBorder="1" applyAlignment="1">
      <alignment horizontal="right" wrapText="1"/>
    </xf>
    <xf numFmtId="168" fontId="7" fillId="0" borderId="2" xfId="1" applyNumberFormat="1" applyFont="1" applyFill="1" applyBorder="1" applyAlignment="1">
      <alignment horizontal="right" wrapText="1"/>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top" wrapText="1"/>
    </xf>
    <xf numFmtId="9" fontId="7" fillId="0" borderId="2" xfId="2" applyFont="1" applyFill="1" applyBorder="1" applyAlignment="1">
      <alignment horizontal="right" vertical="top" wrapText="1"/>
    </xf>
    <xf numFmtId="0" fontId="18" fillId="0" borderId="1" xfId="0" applyFont="1" applyFill="1" applyBorder="1" applyAlignment="1">
      <alignment horizontal="left" vertical="top" wrapText="1"/>
    </xf>
    <xf numFmtId="0" fontId="18" fillId="0" borderId="0" xfId="0" applyFont="1" applyFill="1" applyBorder="1" applyAlignment="1">
      <alignment horizontal="left" vertical="top" wrapText="1"/>
    </xf>
    <xf numFmtId="0" fontId="7" fillId="0" borderId="2" xfId="0" applyFont="1" applyFill="1" applyBorder="1" applyAlignment="1">
      <alignment horizontal="center"/>
    </xf>
    <xf numFmtId="0" fontId="14" fillId="2"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top"/>
    </xf>
    <xf numFmtId="0" fontId="7" fillId="3" borderId="2" xfId="0" applyFont="1" applyFill="1" applyBorder="1" applyAlignment="1">
      <alignment horizontal="center" vertical="top" wrapText="1"/>
    </xf>
    <xf numFmtId="0" fontId="12" fillId="0" borderId="3" xfId="0" applyFont="1" applyFill="1" applyBorder="1" applyAlignment="1">
      <alignment horizontal="left"/>
    </xf>
    <xf numFmtId="0" fontId="12" fillId="0" borderId="4" xfId="0" applyFont="1" applyFill="1" applyBorder="1" applyAlignment="1">
      <alignment horizontal="left"/>
    </xf>
    <xf numFmtId="0" fontId="12" fillId="0" borderId="5" xfId="0" applyFont="1" applyFill="1" applyBorder="1" applyAlignment="1">
      <alignment horizontal="left"/>
    </xf>
    <xf numFmtId="0" fontId="17" fillId="0" borderId="0" xfId="0" applyFont="1" applyAlignment="1">
      <alignment horizontal="left" vertical="top" wrapText="1"/>
    </xf>
    <xf numFmtId="0" fontId="7" fillId="3" borderId="2"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0" xfId="0" applyFont="1" applyBorder="1" applyAlignment="1">
      <alignment horizontal="left" vertical="center" wrapText="1"/>
    </xf>
    <xf numFmtId="0" fontId="17" fillId="0" borderId="1" xfId="0" applyFont="1" applyBorder="1" applyAlignment="1">
      <alignment horizontal="left" vertical="top" wrapText="1"/>
    </xf>
    <xf numFmtId="0" fontId="17" fillId="0" borderId="0" xfId="0" applyFont="1" applyBorder="1" applyAlignment="1">
      <alignment horizontal="left" vertical="top" wrapText="1"/>
    </xf>
    <xf numFmtId="0" fontId="7" fillId="3" borderId="2" xfId="0" applyFont="1" applyFill="1" applyBorder="1" applyAlignment="1">
      <alignment horizontal="left" vertical="center"/>
    </xf>
    <xf numFmtId="0" fontId="18" fillId="0" borderId="1" xfId="0" applyFont="1" applyBorder="1" applyAlignment="1">
      <alignment horizontal="left" vertical="top" wrapText="1"/>
    </xf>
    <xf numFmtId="0" fontId="7" fillId="0" borderId="2" xfId="0" applyFont="1" applyBorder="1" applyAlignment="1">
      <alignment horizontal="center"/>
    </xf>
    <xf numFmtId="0" fontId="7" fillId="0" borderId="2" xfId="0" applyFont="1" applyBorder="1" applyAlignment="1">
      <alignment horizontal="center" vertical="center"/>
    </xf>
    <xf numFmtId="0" fontId="11" fillId="0" borderId="2" xfId="0" applyFont="1" applyFill="1" applyBorder="1" applyAlignment="1">
      <alignment horizontal="center" vertical="center"/>
    </xf>
  </cellXfs>
  <cellStyles count="8">
    <cellStyle name="Migliaia" xfId="1" builtinId="3"/>
    <cellStyle name="Migliaia 2 2" xfId="3" xr:uid="{00000000-0005-0000-0000-000001000000}"/>
    <cellStyle name="Migliaia 3" xfId="4" xr:uid="{00000000-0005-0000-0000-000002000000}"/>
    <cellStyle name="Migliaia 3 2" xfId="5" xr:uid="{00000000-0005-0000-0000-000003000000}"/>
    <cellStyle name="Normale" xfId="0" builtinId="0"/>
    <cellStyle name="Normale 2" xfId="6" xr:uid="{00000000-0005-0000-0000-000005000000}"/>
    <cellStyle name="Normale 3" xfId="7" xr:uid="{00000000-0005-0000-0000-000006000000}"/>
    <cellStyle name="Percentuale" xfId="2" builtinId="5"/>
  </cellStyles>
  <dxfs count="0"/>
  <tableStyles count="0" defaultTableStyle="TableStyleMedium2" defaultPivotStyle="PivotStyleLight16"/>
  <colors>
    <mruColors>
      <color rgb="FFF2F6FC"/>
      <color rgb="FFD9E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H27"/>
  <sheetViews>
    <sheetView zoomScaleNormal="100" workbookViewId="0">
      <selection activeCell="D13" sqref="D13:F13"/>
    </sheetView>
  </sheetViews>
  <sheetFormatPr defaultColWidth="9.140625" defaultRowHeight="19.5" x14ac:dyDescent="0.45"/>
  <cols>
    <col min="1" max="1" width="9.140625" style="10"/>
    <col min="2" max="2" width="16.42578125" style="10" customWidth="1"/>
    <col min="3" max="3" width="18.28515625" style="10" customWidth="1"/>
    <col min="4" max="4" width="17.28515625" style="10" customWidth="1"/>
    <col min="5" max="5" width="20.28515625" style="10" customWidth="1"/>
    <col min="6" max="6" width="11.5703125" style="10" customWidth="1"/>
    <col min="7" max="7" width="20.42578125" style="10" customWidth="1"/>
    <col min="8" max="16384" width="9.140625" style="10"/>
  </cols>
  <sheetData>
    <row r="2" spans="2:7" ht="42.75" customHeight="1" x14ac:dyDescent="0.45">
      <c r="B2" s="109" t="s">
        <v>128</v>
      </c>
      <c r="C2" s="109"/>
      <c r="D2" s="109"/>
      <c r="E2" s="109"/>
      <c r="F2" s="109"/>
      <c r="G2" s="109"/>
    </row>
    <row r="3" spans="2:7" ht="19.5" customHeight="1" x14ac:dyDescent="0.45">
      <c r="B3" s="110" t="s">
        <v>0</v>
      </c>
      <c r="C3" s="110" t="s">
        <v>1</v>
      </c>
      <c r="D3" s="110"/>
      <c r="E3" s="110" t="s">
        <v>2</v>
      </c>
      <c r="F3" s="110"/>
      <c r="G3" s="110"/>
    </row>
    <row r="4" spans="2:7" x14ac:dyDescent="0.45">
      <c r="B4" s="110"/>
      <c r="C4" s="110" t="s">
        <v>3</v>
      </c>
      <c r="D4" s="110" t="s">
        <v>4</v>
      </c>
      <c r="E4" s="104" t="s">
        <v>130</v>
      </c>
      <c r="F4" s="110" t="s">
        <v>4</v>
      </c>
      <c r="G4" s="104" t="s">
        <v>132</v>
      </c>
    </row>
    <row r="5" spans="2:7" x14ac:dyDescent="0.45">
      <c r="B5" s="110"/>
      <c r="C5" s="110"/>
      <c r="D5" s="110"/>
      <c r="E5" s="59" t="s">
        <v>5</v>
      </c>
      <c r="F5" s="110"/>
      <c r="G5" s="59" t="s">
        <v>6</v>
      </c>
    </row>
    <row r="6" spans="2:7" x14ac:dyDescent="0.45">
      <c r="B6" s="108" t="s">
        <v>7</v>
      </c>
      <c r="C6" s="108"/>
      <c r="D6" s="108"/>
      <c r="E6" s="108"/>
      <c r="F6" s="108"/>
      <c r="G6" s="108"/>
    </row>
    <row r="7" spans="2:7" x14ac:dyDescent="0.45">
      <c r="B7" s="18" t="s">
        <v>8</v>
      </c>
      <c r="C7" s="60">
        <v>7781787</v>
      </c>
      <c r="D7" s="61">
        <f>+C7/C9</f>
        <v>0.48314325887744158</v>
      </c>
      <c r="E7" s="60">
        <v>180399.93043959999</v>
      </c>
      <c r="F7" s="61">
        <f>+E7/E9</f>
        <v>0.56045850860381763</v>
      </c>
      <c r="G7" s="44">
        <v>1931.8609194000001</v>
      </c>
    </row>
    <row r="8" spans="2:7" x14ac:dyDescent="0.45">
      <c r="B8" s="62" t="s">
        <v>9</v>
      </c>
      <c r="C8" s="60">
        <v>8324796</v>
      </c>
      <c r="D8" s="61">
        <f>+C8/C9</f>
        <v>0.51685674112255842</v>
      </c>
      <c r="E8" s="60">
        <v>141479.25895670001</v>
      </c>
      <c r="F8" s="61">
        <f>+E8/E9</f>
        <v>0.43954149139649307</v>
      </c>
      <c r="G8" s="44">
        <v>1416.2437652000001</v>
      </c>
    </row>
    <row r="9" spans="2:7" x14ac:dyDescent="0.45">
      <c r="B9" s="63" t="s">
        <v>10</v>
      </c>
      <c r="C9" s="64">
        <v>16106583</v>
      </c>
      <c r="D9" s="105">
        <v>1</v>
      </c>
      <c r="E9" s="64">
        <v>321879.1893962</v>
      </c>
      <c r="F9" s="105">
        <v>0.99999999999999989</v>
      </c>
      <c r="G9" s="65">
        <v>1665.3607174000001</v>
      </c>
    </row>
    <row r="10" spans="2:7" x14ac:dyDescent="0.45">
      <c r="B10" s="108" t="s">
        <v>134</v>
      </c>
      <c r="C10" s="108"/>
      <c r="D10" s="108"/>
      <c r="E10" s="108"/>
      <c r="F10" s="108"/>
      <c r="G10" s="108"/>
    </row>
    <row r="11" spans="2:7" x14ac:dyDescent="0.45">
      <c r="B11" s="18" t="s">
        <v>8</v>
      </c>
      <c r="C11" s="60">
        <v>7409768</v>
      </c>
      <c r="D11" s="61">
        <f>+C11/C13</f>
        <v>0.47708414553389222</v>
      </c>
      <c r="E11" s="60">
        <v>175107.6761208</v>
      </c>
      <c r="F11" s="61">
        <f>+E11/E13</f>
        <v>0.55676706927199537</v>
      </c>
      <c r="G11" s="44">
        <v>1969.3340995999999</v>
      </c>
    </row>
    <row r="12" spans="2:7" x14ac:dyDescent="0.45">
      <c r="B12" s="62" t="s">
        <v>9</v>
      </c>
      <c r="C12" s="60">
        <v>8121597</v>
      </c>
      <c r="D12" s="61">
        <f>+C12/C13</f>
        <v>0.52291585446610778</v>
      </c>
      <c r="E12" s="60">
        <v>139400.2856193</v>
      </c>
      <c r="F12" s="61">
        <f>+E12/E13</f>
        <v>0.44323293072768671</v>
      </c>
      <c r="G12" s="44">
        <v>1430.3458467999999</v>
      </c>
    </row>
    <row r="13" spans="2:7" x14ac:dyDescent="0.45">
      <c r="B13" s="63" t="s">
        <v>10</v>
      </c>
      <c r="C13" s="64">
        <v>15531365</v>
      </c>
      <c r="D13" s="105">
        <v>1</v>
      </c>
      <c r="E13" s="64">
        <v>314507.9617402</v>
      </c>
      <c r="F13" s="105">
        <v>0.99999999999999989</v>
      </c>
      <c r="G13" s="65">
        <v>1687.4885968000001</v>
      </c>
    </row>
    <row r="14" spans="2:7" ht="42" customHeight="1" x14ac:dyDescent="0.45">
      <c r="B14" s="106" t="s">
        <v>127</v>
      </c>
      <c r="C14" s="106"/>
      <c r="D14" s="106"/>
      <c r="E14" s="106"/>
      <c r="F14" s="106"/>
      <c r="G14" s="106"/>
    </row>
    <row r="15" spans="2:7" ht="17.25" customHeight="1" x14ac:dyDescent="0.45">
      <c r="B15" s="17" t="s">
        <v>129</v>
      </c>
      <c r="C15" s="15"/>
      <c r="D15" s="15"/>
      <c r="E15" s="15"/>
      <c r="F15" s="15"/>
      <c r="G15" s="16"/>
    </row>
    <row r="16" spans="2:7" ht="31.5" customHeight="1" x14ac:dyDescent="0.45">
      <c r="B16" s="107" t="s">
        <v>131</v>
      </c>
      <c r="C16" s="107"/>
      <c r="D16" s="107"/>
      <c r="E16" s="107"/>
      <c r="F16" s="107"/>
      <c r="G16" s="107"/>
    </row>
    <row r="17" spans="2:8" ht="17.25" customHeight="1" x14ac:dyDescent="0.45">
      <c r="B17" s="17" t="s">
        <v>133</v>
      </c>
      <c r="C17" s="15"/>
      <c r="D17" s="15"/>
      <c r="E17" s="15"/>
      <c r="F17" s="15"/>
      <c r="G17" s="16"/>
    </row>
    <row r="18" spans="2:8" ht="17.25" customHeight="1" x14ac:dyDescent="0.45">
      <c r="B18" s="17" t="s">
        <v>135</v>
      </c>
      <c r="C18" s="15"/>
      <c r="D18" s="15"/>
      <c r="E18" s="15"/>
      <c r="F18" s="15"/>
      <c r="G18" s="16"/>
    </row>
    <row r="20" spans="2:8" x14ac:dyDescent="0.45">
      <c r="B20" s="11"/>
      <c r="C20" s="12"/>
      <c r="D20" s="11"/>
      <c r="E20" s="12"/>
      <c r="F20" s="12"/>
      <c r="G20" s="11"/>
      <c r="H20" s="11"/>
    </row>
    <row r="21" spans="2:8" x14ac:dyDescent="0.45">
      <c r="C21" s="12"/>
      <c r="D21" s="13"/>
      <c r="E21" s="13"/>
      <c r="F21" s="13"/>
      <c r="G21" s="13"/>
    </row>
    <row r="22" spans="2:8" x14ac:dyDescent="0.45">
      <c r="C22" s="12"/>
      <c r="D22" s="13"/>
      <c r="E22" s="14"/>
      <c r="F22" s="13"/>
      <c r="G22" s="13"/>
    </row>
    <row r="23" spans="2:8" x14ac:dyDescent="0.45">
      <c r="C23" s="13"/>
      <c r="D23" s="14"/>
      <c r="E23" s="13"/>
      <c r="F23" s="13"/>
      <c r="G23" s="13"/>
    </row>
    <row r="24" spans="2:8" x14ac:dyDescent="0.45">
      <c r="C24" s="13"/>
      <c r="D24" s="13"/>
      <c r="E24" s="13"/>
      <c r="F24" s="13"/>
      <c r="G24" s="13"/>
    </row>
    <row r="25" spans="2:8" x14ac:dyDescent="0.45">
      <c r="C25" s="13"/>
      <c r="D25" s="13"/>
      <c r="E25" s="13"/>
      <c r="F25" s="13"/>
      <c r="G25" s="13"/>
    </row>
    <row r="26" spans="2:8" x14ac:dyDescent="0.45">
      <c r="C26" s="13"/>
      <c r="D26" s="13"/>
      <c r="E26" s="13"/>
      <c r="F26" s="13"/>
      <c r="G26" s="13"/>
    </row>
    <row r="27" spans="2:8" x14ac:dyDescent="0.45">
      <c r="C27" s="13"/>
      <c r="D27" s="13"/>
      <c r="E27" s="13"/>
      <c r="F27" s="13"/>
      <c r="G27" s="13"/>
    </row>
  </sheetData>
  <mergeCells count="11">
    <mergeCell ref="B14:G14"/>
    <mergeCell ref="B16:G16"/>
    <mergeCell ref="B6:G6"/>
    <mergeCell ref="B10:G10"/>
    <mergeCell ref="B2:G2"/>
    <mergeCell ref="B3:B5"/>
    <mergeCell ref="C3:D3"/>
    <mergeCell ref="E3:G3"/>
    <mergeCell ref="C4:C5"/>
    <mergeCell ref="D4:D5"/>
    <mergeCell ref="F4:F5"/>
  </mergeCell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B9ABE-D181-4378-BBE1-7AA6B6725677}">
  <sheetPr>
    <pageSetUpPr fitToPage="1"/>
  </sheetPr>
  <dimension ref="B2:K26"/>
  <sheetViews>
    <sheetView topLeftCell="A10" workbookViewId="0">
      <selection activeCell="B2" sqref="B2:K2"/>
    </sheetView>
  </sheetViews>
  <sheetFormatPr defaultRowHeight="15" x14ac:dyDescent="0.25"/>
  <cols>
    <col min="2" max="2" width="16.5703125" customWidth="1"/>
    <col min="3" max="3" width="18.7109375" customWidth="1"/>
    <col min="4" max="4" width="12.85546875" customWidth="1"/>
    <col min="5" max="5" width="16.28515625" customWidth="1"/>
    <col min="6" max="6" width="15.42578125" customWidth="1"/>
    <col min="7" max="7" width="11.140625" customWidth="1"/>
    <col min="8" max="8" width="16.5703125" customWidth="1"/>
    <col min="9" max="9" width="18.85546875" customWidth="1"/>
    <col min="10" max="10" width="9.5703125" customWidth="1"/>
    <col min="11" max="11" width="15.28515625" customWidth="1"/>
  </cols>
  <sheetData>
    <row r="2" spans="2:11" ht="39" customHeight="1" x14ac:dyDescent="0.25">
      <c r="B2" s="109" t="s">
        <v>169</v>
      </c>
      <c r="C2" s="109"/>
      <c r="D2" s="109"/>
      <c r="E2" s="109"/>
      <c r="F2" s="109"/>
      <c r="G2" s="109"/>
      <c r="H2" s="109"/>
      <c r="I2" s="109"/>
      <c r="J2" s="109"/>
      <c r="K2" s="109"/>
    </row>
    <row r="3" spans="2:11" ht="18.95" customHeight="1" x14ac:dyDescent="0.25">
      <c r="B3" s="113" t="s">
        <v>83</v>
      </c>
      <c r="C3" s="113" t="s">
        <v>8</v>
      </c>
      <c r="D3" s="113"/>
      <c r="E3" s="113"/>
      <c r="F3" s="113" t="s">
        <v>9</v>
      </c>
      <c r="G3" s="113"/>
      <c r="H3" s="113"/>
      <c r="I3" s="113" t="s">
        <v>12</v>
      </c>
      <c r="J3" s="113"/>
      <c r="K3" s="113"/>
    </row>
    <row r="4" spans="2:11" ht="33.950000000000003" customHeight="1" x14ac:dyDescent="0.25">
      <c r="B4" s="113"/>
      <c r="C4" s="103" t="s">
        <v>84</v>
      </c>
      <c r="D4" s="103" t="s">
        <v>4</v>
      </c>
      <c r="E4" s="103" t="s">
        <v>85</v>
      </c>
      <c r="F4" s="103" t="s">
        <v>84</v>
      </c>
      <c r="G4" s="103" t="s">
        <v>4</v>
      </c>
      <c r="H4" s="103" t="s">
        <v>85</v>
      </c>
      <c r="I4" s="103" t="s">
        <v>84</v>
      </c>
      <c r="J4" s="103" t="s">
        <v>4</v>
      </c>
      <c r="K4" s="103" t="s">
        <v>85</v>
      </c>
    </row>
    <row r="5" spans="2:11" ht="17.25" x14ac:dyDescent="0.4">
      <c r="B5" s="79"/>
      <c r="C5" s="127" t="s">
        <v>88</v>
      </c>
      <c r="D5" s="127"/>
      <c r="E5" s="127"/>
      <c r="F5" s="127"/>
      <c r="G5" s="127"/>
      <c r="H5" s="127"/>
      <c r="I5" s="127"/>
      <c r="J5" s="127"/>
      <c r="K5" s="127"/>
    </row>
    <row r="6" spans="2:11" ht="17.25" x14ac:dyDescent="0.25">
      <c r="B6" s="49" t="s">
        <v>108</v>
      </c>
      <c r="C6" s="55">
        <v>3127691</v>
      </c>
      <c r="D6" s="38">
        <v>0.91718400212075768</v>
      </c>
      <c r="E6" s="71">
        <v>1833.5</v>
      </c>
      <c r="F6" s="55">
        <v>2608016</v>
      </c>
      <c r="G6" s="38">
        <v>0.56722018143104769</v>
      </c>
      <c r="H6" s="71">
        <v>954.06</v>
      </c>
      <c r="I6" s="55">
        <v>5735707</v>
      </c>
      <c r="J6" s="38">
        <v>0.71624784340443892</v>
      </c>
      <c r="K6" s="71">
        <v>1433.62</v>
      </c>
    </row>
    <row r="7" spans="2:11" ht="17.25" x14ac:dyDescent="0.25">
      <c r="B7" s="49" t="s">
        <v>80</v>
      </c>
      <c r="C7" s="55">
        <v>282411</v>
      </c>
      <c r="D7" s="38">
        <v>8.281599787924232E-2</v>
      </c>
      <c r="E7" s="71">
        <v>468.24</v>
      </c>
      <c r="F7" s="55">
        <v>1989874</v>
      </c>
      <c r="G7" s="38">
        <v>0.43277981856895226</v>
      </c>
      <c r="H7" s="71">
        <v>783.36</v>
      </c>
      <c r="I7" s="55">
        <v>2272285</v>
      </c>
      <c r="J7" s="38">
        <v>0.28375215659556102</v>
      </c>
      <c r="K7" s="71">
        <v>744.2</v>
      </c>
    </row>
    <row r="8" spans="2:11" ht="17.25" x14ac:dyDescent="0.25">
      <c r="B8" s="52" t="s">
        <v>10</v>
      </c>
      <c r="C8" s="54">
        <v>3410102</v>
      </c>
      <c r="D8" s="74">
        <v>1</v>
      </c>
      <c r="E8" s="72">
        <v>1720.43</v>
      </c>
      <c r="F8" s="54">
        <v>4597890</v>
      </c>
      <c r="G8" s="74">
        <v>1</v>
      </c>
      <c r="H8" s="72">
        <v>880.18</v>
      </c>
      <c r="I8" s="54">
        <v>8007992</v>
      </c>
      <c r="J8" s="74">
        <v>1</v>
      </c>
      <c r="K8" s="72">
        <v>1237.99</v>
      </c>
    </row>
    <row r="9" spans="2:11" ht="17.25" x14ac:dyDescent="0.4">
      <c r="B9" s="79"/>
      <c r="C9" s="127" t="s">
        <v>89</v>
      </c>
      <c r="D9" s="127"/>
      <c r="E9" s="127"/>
      <c r="F9" s="127"/>
      <c r="G9" s="127"/>
      <c r="H9" s="127"/>
      <c r="I9" s="127"/>
      <c r="J9" s="127"/>
      <c r="K9" s="127"/>
    </row>
    <row r="10" spans="2:11" ht="17.25" x14ac:dyDescent="0.25">
      <c r="B10" s="49" t="s">
        <v>108</v>
      </c>
      <c r="C10" s="55">
        <v>1146355</v>
      </c>
      <c r="D10" s="38">
        <v>0.91353000287680808</v>
      </c>
      <c r="E10" s="71">
        <v>2613.31</v>
      </c>
      <c r="F10" s="55">
        <v>1331886</v>
      </c>
      <c r="G10" s="38">
        <v>0.71872625625971331</v>
      </c>
      <c r="H10" s="71">
        <v>1920.7</v>
      </c>
      <c r="I10" s="55">
        <v>2478241</v>
      </c>
      <c r="J10" s="38">
        <v>0.79737920059408307</v>
      </c>
      <c r="K10" s="71">
        <v>2241.08</v>
      </c>
    </row>
    <row r="11" spans="2:11" ht="17.25" x14ac:dyDescent="0.25">
      <c r="B11" s="49" t="s">
        <v>80</v>
      </c>
      <c r="C11" s="55">
        <v>108508</v>
      </c>
      <c r="D11" s="38">
        <v>8.6469997123191936E-2</v>
      </c>
      <c r="E11" s="71">
        <v>759.29</v>
      </c>
      <c r="F11" s="55">
        <v>521234</v>
      </c>
      <c r="G11" s="38">
        <v>0.28127374374028663</v>
      </c>
      <c r="H11" s="71">
        <v>1227.1400000000001</v>
      </c>
      <c r="I11" s="55">
        <v>629742</v>
      </c>
      <c r="J11" s="38">
        <v>0.20262079940591696</v>
      </c>
      <c r="K11" s="71">
        <v>1146.53</v>
      </c>
    </row>
    <row r="12" spans="2:11" ht="17.25" x14ac:dyDescent="0.25">
      <c r="B12" s="52" t="s">
        <v>10</v>
      </c>
      <c r="C12" s="54">
        <v>1254863</v>
      </c>
      <c r="D12" s="74">
        <v>1</v>
      </c>
      <c r="E12" s="72">
        <v>2452.9899999999998</v>
      </c>
      <c r="F12" s="54">
        <v>1853120</v>
      </c>
      <c r="G12" s="74">
        <v>1</v>
      </c>
      <c r="H12" s="72">
        <v>1725.62</v>
      </c>
      <c r="I12" s="54">
        <v>3107983</v>
      </c>
      <c r="J12" s="74">
        <v>1</v>
      </c>
      <c r="K12" s="72">
        <v>2019.3</v>
      </c>
    </row>
    <row r="13" spans="2:11" ht="17.25" x14ac:dyDescent="0.4">
      <c r="B13" s="79"/>
      <c r="C13" s="127" t="s">
        <v>90</v>
      </c>
      <c r="D13" s="127"/>
      <c r="E13" s="127"/>
      <c r="F13" s="127"/>
      <c r="G13" s="127"/>
      <c r="H13" s="127"/>
      <c r="I13" s="127"/>
      <c r="J13" s="127"/>
      <c r="K13" s="127"/>
    </row>
    <row r="14" spans="2:11" ht="17.25" x14ac:dyDescent="0.25">
      <c r="B14" s="49" t="s">
        <v>108</v>
      </c>
      <c r="C14" s="55">
        <v>2262068</v>
      </c>
      <c r="D14" s="38">
        <v>0.93821411210782424</v>
      </c>
      <c r="E14" s="71">
        <v>1087.07</v>
      </c>
      <c r="F14" s="55">
        <v>1580266</v>
      </c>
      <c r="G14" s="38">
        <v>0.60820632428105181</v>
      </c>
      <c r="H14" s="71">
        <v>685.81</v>
      </c>
      <c r="I14" s="55">
        <v>3842334</v>
      </c>
      <c r="J14" s="38">
        <v>0.76704378037864152</v>
      </c>
      <c r="K14" s="71">
        <v>922.04</v>
      </c>
    </row>
    <row r="15" spans="2:11" ht="17.25" x14ac:dyDescent="0.25">
      <c r="B15" s="49" t="s">
        <v>80</v>
      </c>
      <c r="C15" s="55">
        <v>148968</v>
      </c>
      <c r="D15" s="38">
        <v>6.178588789217581E-2</v>
      </c>
      <c r="E15" s="71">
        <v>381.68</v>
      </c>
      <c r="F15" s="55">
        <v>1017974</v>
      </c>
      <c r="G15" s="38">
        <v>0.39179367571894819</v>
      </c>
      <c r="H15" s="71">
        <v>527.04</v>
      </c>
      <c r="I15" s="55">
        <v>1166942</v>
      </c>
      <c r="J15" s="38">
        <v>0.23295621962135846</v>
      </c>
      <c r="K15" s="71">
        <v>508.48</v>
      </c>
    </row>
    <row r="16" spans="2:11" ht="17.25" x14ac:dyDescent="0.25">
      <c r="B16" s="52" t="s">
        <v>10</v>
      </c>
      <c r="C16" s="54">
        <v>2411036</v>
      </c>
      <c r="D16" s="74">
        <v>1</v>
      </c>
      <c r="E16" s="72">
        <v>1043.49</v>
      </c>
      <c r="F16" s="54">
        <v>2598240</v>
      </c>
      <c r="G16" s="74">
        <v>1</v>
      </c>
      <c r="H16" s="72">
        <v>623.61</v>
      </c>
      <c r="I16" s="54">
        <v>5009276</v>
      </c>
      <c r="J16" s="74">
        <v>1</v>
      </c>
      <c r="K16" s="72">
        <v>825.7</v>
      </c>
    </row>
    <row r="17" spans="2:11" ht="17.25" x14ac:dyDescent="0.4">
      <c r="B17" s="79"/>
      <c r="C17" s="127" t="s">
        <v>159</v>
      </c>
      <c r="D17" s="127"/>
      <c r="E17" s="127"/>
      <c r="F17" s="127"/>
      <c r="G17" s="127"/>
      <c r="H17" s="127"/>
      <c r="I17" s="127"/>
      <c r="J17" s="127"/>
      <c r="K17" s="127"/>
    </row>
    <row r="18" spans="2:11" ht="17.25" x14ac:dyDescent="0.25">
      <c r="B18" s="49" t="s">
        <v>108</v>
      </c>
      <c r="C18" s="55">
        <v>384526</v>
      </c>
      <c r="D18" s="38">
        <v>0.96899427966635587</v>
      </c>
      <c r="E18" s="71">
        <v>2068.36</v>
      </c>
      <c r="F18" s="55">
        <v>146400</v>
      </c>
      <c r="G18" s="38">
        <v>0.53947092052753176</v>
      </c>
      <c r="H18" s="71">
        <v>1549.99</v>
      </c>
      <c r="I18" s="55">
        <v>530926</v>
      </c>
      <c r="J18" s="38">
        <v>0.79455318486636628</v>
      </c>
      <c r="K18" s="71">
        <v>1925.42</v>
      </c>
    </row>
    <row r="19" spans="2:11" ht="17.25" x14ac:dyDescent="0.25">
      <c r="B19" s="49" t="s">
        <v>80</v>
      </c>
      <c r="C19" s="55">
        <v>12304</v>
      </c>
      <c r="D19" s="38">
        <v>3.100572033364413E-2</v>
      </c>
      <c r="E19" s="71">
        <v>642.87</v>
      </c>
      <c r="F19" s="55">
        <v>124977</v>
      </c>
      <c r="G19" s="38">
        <v>0.46052907947246818</v>
      </c>
      <c r="H19" s="71">
        <v>1024.32</v>
      </c>
      <c r="I19" s="55">
        <v>137281</v>
      </c>
      <c r="J19" s="38">
        <v>0.20544681513363375</v>
      </c>
      <c r="K19" s="71">
        <v>990.13</v>
      </c>
    </row>
    <row r="20" spans="2:11" ht="17.25" x14ac:dyDescent="0.25">
      <c r="B20" s="52" t="s">
        <v>10</v>
      </c>
      <c r="C20" s="54">
        <v>396830</v>
      </c>
      <c r="D20" s="74">
        <v>1</v>
      </c>
      <c r="E20" s="72">
        <v>2024.16</v>
      </c>
      <c r="F20" s="54">
        <v>271377</v>
      </c>
      <c r="G20" s="74">
        <v>1</v>
      </c>
      <c r="H20" s="72">
        <v>1307.9000000000001</v>
      </c>
      <c r="I20" s="54">
        <v>668207</v>
      </c>
      <c r="J20" s="74">
        <v>1</v>
      </c>
      <c r="K20" s="72">
        <v>1733.27</v>
      </c>
    </row>
    <row r="21" spans="2:11" ht="17.25" x14ac:dyDescent="0.4">
      <c r="B21" s="79"/>
      <c r="C21" s="127" t="s">
        <v>10</v>
      </c>
      <c r="D21" s="127"/>
      <c r="E21" s="127"/>
      <c r="F21" s="127"/>
      <c r="G21" s="127"/>
      <c r="H21" s="127"/>
      <c r="I21" s="127"/>
      <c r="J21" s="127"/>
      <c r="K21" s="127"/>
    </row>
    <row r="22" spans="2:11" ht="17.25" x14ac:dyDescent="0.25">
      <c r="B22" s="49" t="s">
        <v>108</v>
      </c>
      <c r="C22" s="55">
        <v>6920640</v>
      </c>
      <c r="D22" s="38">
        <v>0.92610685294502182</v>
      </c>
      <c r="E22" s="71">
        <v>1731.74</v>
      </c>
      <c r="F22" s="55">
        <v>5666568</v>
      </c>
      <c r="G22" s="38">
        <v>0.60795995805861558</v>
      </c>
      <c r="H22" s="71">
        <v>1121.8499999999999</v>
      </c>
      <c r="I22" s="55">
        <v>12587208</v>
      </c>
      <c r="J22" s="38">
        <v>0.74953044215193798</v>
      </c>
      <c r="K22" s="71">
        <v>1457.18</v>
      </c>
    </row>
    <row r="23" spans="2:11" ht="17.25" x14ac:dyDescent="0.25">
      <c r="B23" s="49" t="s">
        <v>80</v>
      </c>
      <c r="C23" s="55">
        <v>552191</v>
      </c>
      <c r="D23" s="38">
        <v>7.3893147054978223E-2</v>
      </c>
      <c r="E23" s="71">
        <v>505.97</v>
      </c>
      <c r="F23" s="55">
        <v>3654059</v>
      </c>
      <c r="G23" s="38">
        <v>0.39204004194138442</v>
      </c>
      <c r="H23" s="71">
        <v>783.5</v>
      </c>
      <c r="I23" s="55">
        <v>4206250</v>
      </c>
      <c r="J23" s="38">
        <v>0.25046955784806202</v>
      </c>
      <c r="K23" s="71">
        <v>747.06</v>
      </c>
    </row>
    <row r="24" spans="2:11" ht="17.25" x14ac:dyDescent="0.25">
      <c r="B24" s="52" t="s">
        <v>10</v>
      </c>
      <c r="C24" s="54">
        <v>7472831</v>
      </c>
      <c r="D24" s="74">
        <v>1</v>
      </c>
      <c r="E24" s="72">
        <v>1641.16</v>
      </c>
      <c r="F24" s="54">
        <v>9320627</v>
      </c>
      <c r="G24" s="74">
        <v>1</v>
      </c>
      <c r="H24" s="72">
        <v>989.2</v>
      </c>
      <c r="I24" s="54">
        <v>16793458</v>
      </c>
      <c r="J24" s="74">
        <v>1</v>
      </c>
      <c r="K24" s="72">
        <v>1279.32</v>
      </c>
    </row>
    <row r="25" spans="2:11" ht="21" customHeight="1" x14ac:dyDescent="0.25">
      <c r="B25" s="126" t="s">
        <v>160</v>
      </c>
      <c r="C25" s="126"/>
      <c r="D25" s="126"/>
      <c r="E25" s="126"/>
      <c r="F25" s="126"/>
      <c r="G25" s="126"/>
      <c r="H25" s="126"/>
      <c r="I25" s="126"/>
      <c r="J25" s="126"/>
      <c r="K25" s="126"/>
    </row>
    <row r="26" spans="2:11" ht="17.25" x14ac:dyDescent="0.4">
      <c r="B26" s="80"/>
      <c r="C26" s="80"/>
      <c r="D26" s="80"/>
      <c r="E26" s="80"/>
      <c r="F26" s="80"/>
      <c r="G26" s="80"/>
      <c r="H26" s="80"/>
      <c r="I26" s="80"/>
      <c r="J26" s="80"/>
      <c r="K26" s="80"/>
    </row>
  </sheetData>
  <mergeCells count="11">
    <mergeCell ref="C5:K5"/>
    <mergeCell ref="B2:K2"/>
    <mergeCell ref="B3:B4"/>
    <mergeCell ref="C3:E3"/>
    <mergeCell ref="F3:H3"/>
    <mergeCell ref="I3:K3"/>
    <mergeCell ref="C9:K9"/>
    <mergeCell ref="C13:K13"/>
    <mergeCell ref="C17:K17"/>
    <mergeCell ref="C21:K21"/>
    <mergeCell ref="B25:K25"/>
  </mergeCells>
  <pageMargins left="0.7" right="0.7" top="0.75" bottom="0.75" header="0.3" footer="0.3"/>
  <pageSetup paperSize="9"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171EE-A4EC-4E9E-9706-425F6529A0EF}">
  <sheetPr>
    <pageSetUpPr fitToPage="1"/>
  </sheetPr>
  <dimension ref="B2:H19"/>
  <sheetViews>
    <sheetView topLeftCell="A13" workbookViewId="0">
      <selection activeCell="B2" sqref="B2:H2"/>
    </sheetView>
  </sheetViews>
  <sheetFormatPr defaultRowHeight="15" x14ac:dyDescent="0.25"/>
  <cols>
    <col min="2" max="2" width="30.7109375" customWidth="1"/>
    <col min="3" max="3" width="16.42578125" customWidth="1"/>
    <col min="4" max="4" width="12.5703125" customWidth="1"/>
    <col min="5" max="5" width="17.5703125" customWidth="1"/>
    <col min="6" max="6" width="12.5703125" customWidth="1"/>
    <col min="7" max="7" width="17.140625" customWidth="1"/>
    <col min="8" max="8" width="12.85546875" customWidth="1"/>
  </cols>
  <sheetData>
    <row r="2" spans="2:8" ht="31.5" customHeight="1" x14ac:dyDescent="0.25">
      <c r="B2" s="109" t="s">
        <v>170</v>
      </c>
      <c r="C2" s="109"/>
      <c r="D2" s="109"/>
      <c r="E2" s="109"/>
      <c r="F2" s="109"/>
      <c r="G2" s="109"/>
      <c r="H2" s="109"/>
    </row>
    <row r="3" spans="2:8" ht="17.25" x14ac:dyDescent="0.25">
      <c r="B3" s="113" t="s">
        <v>83</v>
      </c>
      <c r="C3" s="113" t="s">
        <v>8</v>
      </c>
      <c r="D3" s="113"/>
      <c r="E3" s="113" t="s">
        <v>9</v>
      </c>
      <c r="F3" s="113"/>
      <c r="G3" s="113" t="s">
        <v>12</v>
      </c>
      <c r="H3" s="113"/>
    </row>
    <row r="4" spans="2:8" ht="29.45" customHeight="1" x14ac:dyDescent="0.25">
      <c r="B4" s="113"/>
      <c r="C4" s="103" t="s">
        <v>109</v>
      </c>
      <c r="D4" s="103" t="s">
        <v>4</v>
      </c>
      <c r="E4" s="103" t="s">
        <v>109</v>
      </c>
      <c r="F4" s="103" t="s">
        <v>4</v>
      </c>
      <c r="G4" s="103" t="s">
        <v>109</v>
      </c>
      <c r="H4" s="103" t="s">
        <v>4</v>
      </c>
    </row>
    <row r="5" spans="2:8" ht="19.5" customHeight="1" x14ac:dyDescent="0.25">
      <c r="B5" s="52" t="s">
        <v>92</v>
      </c>
      <c r="C5" s="54">
        <v>306367</v>
      </c>
      <c r="D5" s="74">
        <v>0.18647315355563604</v>
      </c>
      <c r="E5" s="54">
        <v>510870</v>
      </c>
      <c r="F5" s="74">
        <v>0.21373033421120341</v>
      </c>
      <c r="G5" s="54">
        <v>817237</v>
      </c>
      <c r="H5" s="74">
        <v>0.20262693983204444</v>
      </c>
    </row>
    <row r="6" spans="2:8" ht="15.6" customHeight="1" x14ac:dyDescent="0.25">
      <c r="B6" s="52" t="s">
        <v>93</v>
      </c>
      <c r="C6" s="54">
        <v>1336588</v>
      </c>
      <c r="D6" s="74">
        <v>0.81352684644436402</v>
      </c>
      <c r="E6" s="54">
        <v>1879385</v>
      </c>
      <c r="F6" s="74">
        <v>0.78626966578879665</v>
      </c>
      <c r="G6" s="54">
        <v>3215973</v>
      </c>
      <c r="H6" s="74">
        <v>0.79737306016795551</v>
      </c>
    </row>
    <row r="7" spans="2:8" ht="22.5" customHeight="1" x14ac:dyDescent="0.25">
      <c r="B7" s="75" t="s">
        <v>110</v>
      </c>
      <c r="C7" s="55">
        <v>11349</v>
      </c>
      <c r="D7" s="38">
        <v>6.9076754993289526E-3</v>
      </c>
      <c r="E7" s="55">
        <v>17676</v>
      </c>
      <c r="F7" s="38">
        <v>7.3950268904363764E-3</v>
      </c>
      <c r="G7" s="55">
        <v>29025</v>
      </c>
      <c r="H7" s="38">
        <v>7.1965010500321088E-3</v>
      </c>
    </row>
    <row r="8" spans="2:8" ht="22.5" customHeight="1" x14ac:dyDescent="0.25">
      <c r="B8" s="75" t="s">
        <v>111</v>
      </c>
      <c r="C8" s="55">
        <v>12986</v>
      </c>
      <c r="D8" s="38">
        <v>7.904050932618362E-3</v>
      </c>
      <c r="E8" s="55">
        <v>30670</v>
      </c>
      <c r="F8" s="38">
        <v>1.2831266956872802E-2</v>
      </c>
      <c r="G8" s="55">
        <v>43656</v>
      </c>
      <c r="H8" s="38">
        <v>1.082413263876664E-2</v>
      </c>
    </row>
    <row r="9" spans="2:8" ht="22.5" customHeight="1" x14ac:dyDescent="0.25">
      <c r="B9" s="75" t="s">
        <v>112</v>
      </c>
      <c r="C9" s="55">
        <v>22721</v>
      </c>
      <c r="D9" s="38">
        <v>1.3829350164794531E-2</v>
      </c>
      <c r="E9" s="55">
        <v>41863</v>
      </c>
      <c r="F9" s="38">
        <v>1.7514030929754357E-2</v>
      </c>
      <c r="G9" s="55">
        <v>64584</v>
      </c>
      <c r="H9" s="38">
        <v>1.6013051638769118E-2</v>
      </c>
    </row>
    <row r="10" spans="2:8" ht="22.5" customHeight="1" x14ac:dyDescent="0.25">
      <c r="B10" s="75" t="s">
        <v>113</v>
      </c>
      <c r="C10" s="55">
        <v>22748</v>
      </c>
      <c r="D10" s="38">
        <v>1.3845783968520136E-2</v>
      </c>
      <c r="E10" s="55">
        <v>26514</v>
      </c>
      <c r="F10" s="38">
        <v>1.1092540335654565E-2</v>
      </c>
      <c r="G10" s="55">
        <v>49262</v>
      </c>
      <c r="H10" s="38">
        <v>1.2214092497043298E-2</v>
      </c>
    </row>
    <row r="11" spans="2:8" ht="22.5" customHeight="1" x14ac:dyDescent="0.25">
      <c r="B11" s="75" t="s">
        <v>114</v>
      </c>
      <c r="C11" s="55">
        <v>7383</v>
      </c>
      <c r="D11" s="38">
        <v>4.4937323298568739E-3</v>
      </c>
      <c r="E11" s="55">
        <v>8869</v>
      </c>
      <c r="F11" s="38">
        <v>3.7104827727585553E-3</v>
      </c>
      <c r="G11" s="55">
        <v>16252</v>
      </c>
      <c r="H11" s="38">
        <v>4.0295447050860229E-3</v>
      </c>
    </row>
    <row r="12" spans="2:8" ht="22.5" customHeight="1" x14ac:dyDescent="0.25">
      <c r="B12" s="75" t="s">
        <v>115</v>
      </c>
      <c r="C12" s="55">
        <v>22018</v>
      </c>
      <c r="D12" s="38">
        <v>1.3401462608531579E-2</v>
      </c>
      <c r="E12" s="55">
        <v>21356</v>
      </c>
      <c r="F12" s="38">
        <v>8.9346115790993018E-3</v>
      </c>
      <c r="G12" s="55">
        <v>43374</v>
      </c>
      <c r="H12" s="38">
        <v>1.0754213145360644E-2</v>
      </c>
    </row>
    <row r="13" spans="2:8" ht="22.5" customHeight="1" x14ac:dyDescent="0.25">
      <c r="B13" s="75" t="s">
        <v>116</v>
      </c>
      <c r="C13" s="55">
        <v>276265</v>
      </c>
      <c r="D13" s="38">
        <v>0.16815128837977911</v>
      </c>
      <c r="E13" s="55">
        <v>266528</v>
      </c>
      <c r="F13" s="38">
        <v>0.11150609453803047</v>
      </c>
      <c r="G13" s="55">
        <v>542793</v>
      </c>
      <c r="H13" s="38">
        <v>0.13458089214298288</v>
      </c>
    </row>
    <row r="14" spans="2:8" ht="34.5" customHeight="1" x14ac:dyDescent="0.25">
      <c r="B14" s="75" t="s">
        <v>117</v>
      </c>
      <c r="C14" s="55">
        <v>671789</v>
      </c>
      <c r="D14" s="38">
        <v>0.40889068781555188</v>
      </c>
      <c r="E14" s="55">
        <v>1178130</v>
      </c>
      <c r="F14" s="38">
        <v>0.49288883403653583</v>
      </c>
      <c r="G14" s="55">
        <v>1849919</v>
      </c>
      <c r="H14" s="38">
        <v>0.45867162880187246</v>
      </c>
    </row>
    <row r="15" spans="2:8" ht="22.5" customHeight="1" x14ac:dyDescent="0.25">
      <c r="B15" s="75" t="s">
        <v>118</v>
      </c>
      <c r="C15" s="55">
        <v>164868</v>
      </c>
      <c r="D15" s="38">
        <v>0.10034845750492254</v>
      </c>
      <c r="E15" s="55">
        <v>214004</v>
      </c>
      <c r="F15" s="38">
        <v>8.9531870030603436E-2</v>
      </c>
      <c r="G15" s="55">
        <v>378872</v>
      </c>
      <c r="H15" s="38">
        <v>9.393807909828647E-2</v>
      </c>
    </row>
    <row r="16" spans="2:8" ht="22.5" customHeight="1" x14ac:dyDescent="0.25">
      <c r="B16" s="75" t="s">
        <v>119</v>
      </c>
      <c r="C16" s="55">
        <v>123400</v>
      </c>
      <c r="D16" s="38">
        <v>7.5108569619983509E-2</v>
      </c>
      <c r="E16" s="55">
        <v>67235</v>
      </c>
      <c r="F16" s="38">
        <v>2.812879797343798E-2</v>
      </c>
      <c r="G16" s="55">
        <v>190635</v>
      </c>
      <c r="H16" s="38">
        <v>4.7266321366851716E-2</v>
      </c>
    </row>
    <row r="17" spans="2:8" ht="33.75" customHeight="1" x14ac:dyDescent="0.25">
      <c r="B17" s="75" t="s">
        <v>120</v>
      </c>
      <c r="C17" s="55">
        <v>1061</v>
      </c>
      <c r="D17" s="38">
        <v>6.4578762047651944E-4</v>
      </c>
      <c r="E17" s="55">
        <v>6540</v>
      </c>
      <c r="F17" s="38">
        <v>2.7361097456129156E-3</v>
      </c>
      <c r="G17" s="55">
        <v>7601</v>
      </c>
      <c r="H17" s="38">
        <v>1.884603082904188E-3</v>
      </c>
    </row>
    <row r="18" spans="2:8" s="81" customFormat="1" ht="31.5" customHeight="1" x14ac:dyDescent="0.25">
      <c r="B18" s="66" t="s">
        <v>10</v>
      </c>
      <c r="C18" s="54">
        <v>1642955</v>
      </c>
      <c r="D18" s="74">
        <v>1</v>
      </c>
      <c r="E18" s="54">
        <v>2390255</v>
      </c>
      <c r="F18" s="74">
        <v>1</v>
      </c>
      <c r="G18" s="54">
        <v>4033210</v>
      </c>
      <c r="H18" s="74">
        <v>1</v>
      </c>
    </row>
    <row r="19" spans="2:8" ht="17.25" x14ac:dyDescent="0.4">
      <c r="B19" s="80"/>
      <c r="C19" s="80"/>
      <c r="D19" s="80"/>
      <c r="E19" s="80"/>
      <c r="F19" s="80"/>
      <c r="G19" s="80"/>
      <c r="H19" s="80"/>
    </row>
  </sheetData>
  <mergeCells count="5">
    <mergeCell ref="B2:H2"/>
    <mergeCell ref="B3:B4"/>
    <mergeCell ref="C3:D3"/>
    <mergeCell ref="E3:F3"/>
    <mergeCell ref="G3:H3"/>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3DE4D-6EA9-439A-8F93-E6E130BDC868}">
  <sheetPr>
    <pageSetUpPr fitToPage="1"/>
  </sheetPr>
  <dimension ref="B2:K15"/>
  <sheetViews>
    <sheetView workbookViewId="0">
      <selection activeCell="B2" sqref="B2:K2"/>
    </sheetView>
  </sheetViews>
  <sheetFormatPr defaultRowHeight="15" x14ac:dyDescent="0.25"/>
  <cols>
    <col min="2" max="2" width="23.28515625" customWidth="1"/>
    <col min="3" max="3" width="16.7109375" customWidth="1"/>
    <col min="4" max="4" width="11.85546875" customWidth="1"/>
    <col min="5" max="6" width="15.42578125" customWidth="1"/>
    <col min="7" max="7" width="11.140625" customWidth="1"/>
    <col min="8" max="8" width="15.42578125" customWidth="1"/>
    <col min="9" max="9" width="15.28515625" customWidth="1"/>
    <col min="10" max="10" width="12.5703125" customWidth="1"/>
    <col min="11" max="11" width="15.140625" customWidth="1"/>
  </cols>
  <sheetData>
    <row r="2" spans="2:11" ht="41.45" customHeight="1" x14ac:dyDescent="0.25">
      <c r="B2" s="109" t="s">
        <v>171</v>
      </c>
      <c r="C2" s="109"/>
      <c r="D2" s="109"/>
      <c r="E2" s="109"/>
      <c r="F2" s="109"/>
      <c r="G2" s="109"/>
      <c r="H2" s="109"/>
      <c r="I2" s="109"/>
      <c r="J2" s="109"/>
      <c r="K2" s="109"/>
    </row>
    <row r="3" spans="2:11" ht="17.25" x14ac:dyDescent="0.25">
      <c r="B3" s="113" t="s">
        <v>94</v>
      </c>
      <c r="C3" s="113" t="s">
        <v>8</v>
      </c>
      <c r="D3" s="113"/>
      <c r="E3" s="113"/>
      <c r="F3" s="113" t="s">
        <v>9</v>
      </c>
      <c r="G3" s="113"/>
      <c r="H3" s="113"/>
      <c r="I3" s="113" t="s">
        <v>12</v>
      </c>
      <c r="J3" s="113"/>
      <c r="K3" s="113"/>
    </row>
    <row r="4" spans="2:11" ht="34.5" x14ac:dyDescent="0.25">
      <c r="B4" s="113"/>
      <c r="C4" s="103" t="s">
        <v>84</v>
      </c>
      <c r="D4" s="103" t="s">
        <v>4</v>
      </c>
      <c r="E4" s="103" t="s">
        <v>85</v>
      </c>
      <c r="F4" s="103" t="s">
        <v>84</v>
      </c>
      <c r="G4" s="103" t="s">
        <v>4</v>
      </c>
      <c r="H4" s="103" t="s">
        <v>85</v>
      </c>
      <c r="I4" s="103" t="s">
        <v>84</v>
      </c>
      <c r="J4" s="103" t="s">
        <v>4</v>
      </c>
      <c r="K4" s="103" t="s">
        <v>85</v>
      </c>
    </row>
    <row r="5" spans="2:11" ht="17.25" x14ac:dyDescent="0.25">
      <c r="B5" s="66" t="s">
        <v>87</v>
      </c>
      <c r="C5" s="67">
        <v>399481</v>
      </c>
      <c r="D5" s="74">
        <v>0.60169959980178367</v>
      </c>
      <c r="E5" s="69">
        <v>1533.8081930554895</v>
      </c>
      <c r="F5" s="67">
        <v>478887</v>
      </c>
      <c r="G5" s="74">
        <v>0.56858328801798996</v>
      </c>
      <c r="H5" s="69">
        <v>1081.4048173368665</v>
      </c>
      <c r="I5" s="67">
        <v>878368</v>
      </c>
      <c r="J5" s="74">
        <v>0.58318101511983733</v>
      </c>
      <c r="K5" s="69">
        <v>1287.1584515146269</v>
      </c>
    </row>
    <row r="6" spans="2:11" ht="18.75" customHeight="1" x14ac:dyDescent="0.25">
      <c r="B6" s="49" t="s">
        <v>157</v>
      </c>
      <c r="C6" s="55">
        <v>179255</v>
      </c>
      <c r="D6" s="38">
        <v>0.26999447223389528</v>
      </c>
      <c r="E6" s="71">
        <v>2147.2800000000002</v>
      </c>
      <c r="F6" s="55">
        <v>122146</v>
      </c>
      <c r="G6" s="38">
        <v>0.14502413784096332</v>
      </c>
      <c r="H6" s="71">
        <v>1721.34</v>
      </c>
      <c r="I6" s="55">
        <v>301401</v>
      </c>
      <c r="J6" s="38">
        <v>0.20011127584125799</v>
      </c>
      <c r="K6" s="71">
        <v>1974.66</v>
      </c>
    </row>
    <row r="7" spans="2:11" ht="17.25" x14ac:dyDescent="0.25">
      <c r="B7" s="49" t="s">
        <v>78</v>
      </c>
      <c r="C7" s="55">
        <v>130841</v>
      </c>
      <c r="D7" s="38">
        <v>0.19707314575077456</v>
      </c>
      <c r="E7" s="71">
        <v>1277.3699999999999</v>
      </c>
      <c r="F7" s="55">
        <v>121322</v>
      </c>
      <c r="G7" s="38">
        <v>0.14404580134545014</v>
      </c>
      <c r="H7" s="71">
        <v>892.18</v>
      </c>
      <c r="I7" s="55">
        <v>252163</v>
      </c>
      <c r="J7" s="38">
        <v>0.16742034581822601</v>
      </c>
      <c r="K7" s="71">
        <v>1092.05</v>
      </c>
    </row>
    <row r="8" spans="2:11" ht="17.25" x14ac:dyDescent="0.25">
      <c r="B8" s="49" t="s">
        <v>79</v>
      </c>
      <c r="C8" s="55">
        <v>38180</v>
      </c>
      <c r="D8" s="38">
        <v>5.7506841928482454E-2</v>
      </c>
      <c r="E8" s="71">
        <v>889.13</v>
      </c>
      <c r="F8" s="55">
        <v>21779</v>
      </c>
      <c r="G8" s="38">
        <v>2.5858240941482653E-2</v>
      </c>
      <c r="H8" s="71">
        <v>681.64</v>
      </c>
      <c r="I8" s="55">
        <v>59959</v>
      </c>
      <c r="J8" s="38">
        <v>3.9808998603740486E-2</v>
      </c>
      <c r="K8" s="71">
        <v>813.77</v>
      </c>
    </row>
    <row r="9" spans="2:11" ht="17.25" x14ac:dyDescent="0.25">
      <c r="B9" s="49" t="s">
        <v>95</v>
      </c>
      <c r="C9" s="55">
        <v>51205</v>
      </c>
      <c r="D9" s="38">
        <v>7.7125139888631331E-2</v>
      </c>
      <c r="E9" s="71">
        <v>522.16</v>
      </c>
      <c r="F9" s="55">
        <v>213640</v>
      </c>
      <c r="G9" s="38">
        <v>0.25365510789009388</v>
      </c>
      <c r="H9" s="71">
        <v>863.74</v>
      </c>
      <c r="I9" s="55">
        <v>264845</v>
      </c>
      <c r="J9" s="38">
        <v>0.17584039485661285</v>
      </c>
      <c r="K9" s="71">
        <v>797.7</v>
      </c>
    </row>
    <row r="10" spans="2:11" ht="17.25" x14ac:dyDescent="0.25">
      <c r="B10" s="66" t="s">
        <v>91</v>
      </c>
      <c r="C10" s="67">
        <v>264440</v>
      </c>
      <c r="D10" s="74">
        <v>0.39830040019821633</v>
      </c>
      <c r="E10" s="69">
        <v>474.09377234911511</v>
      </c>
      <c r="F10" s="67">
        <v>363359</v>
      </c>
      <c r="G10" s="74">
        <v>0.43141671198200998</v>
      </c>
      <c r="H10" s="69">
        <v>474.41392903437099</v>
      </c>
      <c r="I10" s="67">
        <v>627799</v>
      </c>
      <c r="J10" s="74">
        <v>0.41681898488016267</v>
      </c>
      <c r="K10" s="69">
        <v>474.28269559206052</v>
      </c>
    </row>
    <row r="11" spans="2:11" ht="20.25" customHeight="1" x14ac:dyDescent="0.25">
      <c r="B11" s="49" t="s">
        <v>96</v>
      </c>
      <c r="C11" s="55">
        <v>19341</v>
      </c>
      <c r="D11" s="38">
        <v>2.9131477992110508E-2</v>
      </c>
      <c r="E11" s="71">
        <v>470.72</v>
      </c>
      <c r="F11" s="55">
        <v>24830</v>
      </c>
      <c r="G11" s="38">
        <v>2.9480698038340341E-2</v>
      </c>
      <c r="H11" s="71">
        <v>411.07</v>
      </c>
      <c r="I11" s="55">
        <v>44171</v>
      </c>
      <c r="J11" s="38">
        <v>2.9326761242279242E-2</v>
      </c>
      <c r="K11" s="71">
        <v>437.19</v>
      </c>
    </row>
    <row r="12" spans="2:11" ht="18" customHeight="1" x14ac:dyDescent="0.25">
      <c r="B12" s="49" t="s">
        <v>97</v>
      </c>
      <c r="C12" s="55">
        <v>245099</v>
      </c>
      <c r="D12" s="38">
        <v>0.36916892220610587</v>
      </c>
      <c r="E12" s="71">
        <v>474.36</v>
      </c>
      <c r="F12" s="55">
        <v>338529</v>
      </c>
      <c r="G12" s="38">
        <v>0.40193601394366968</v>
      </c>
      <c r="H12" s="71">
        <v>479.06</v>
      </c>
      <c r="I12" s="55">
        <v>583628</v>
      </c>
      <c r="J12" s="38">
        <v>0.38749222363788344</v>
      </c>
      <c r="K12" s="71">
        <v>477.09</v>
      </c>
    </row>
    <row r="13" spans="2:11" ht="28.5" customHeight="1" x14ac:dyDescent="0.25">
      <c r="B13" s="66" t="s">
        <v>10</v>
      </c>
      <c r="C13" s="54">
        <v>663921</v>
      </c>
      <c r="D13" s="74">
        <v>1</v>
      </c>
      <c r="E13" s="72">
        <v>1111.72</v>
      </c>
      <c r="F13" s="54">
        <v>842246</v>
      </c>
      <c r="G13" s="74">
        <v>1</v>
      </c>
      <c r="H13" s="72">
        <v>819.54</v>
      </c>
      <c r="I13" s="54">
        <v>1506167</v>
      </c>
      <c r="J13" s="74">
        <v>1</v>
      </c>
      <c r="K13" s="72">
        <v>948.34</v>
      </c>
    </row>
    <row r="14" spans="2:11" ht="16.5" customHeight="1" x14ac:dyDescent="0.25">
      <c r="B14" s="123" t="s">
        <v>155</v>
      </c>
      <c r="C14" s="123"/>
      <c r="D14" s="123"/>
      <c r="E14" s="123"/>
      <c r="F14" s="123"/>
      <c r="G14" s="123"/>
      <c r="H14" s="123"/>
      <c r="I14" s="123"/>
      <c r="J14" s="123"/>
      <c r="K14" s="123"/>
    </row>
    <row r="15" spans="2:11" x14ac:dyDescent="0.25">
      <c r="B15" s="124" t="s">
        <v>158</v>
      </c>
      <c r="C15" s="124"/>
      <c r="D15" s="124"/>
      <c r="E15" s="124"/>
      <c r="F15" s="124"/>
      <c r="G15" s="124"/>
      <c r="H15" s="124"/>
      <c r="I15" s="124"/>
      <c r="J15" s="124"/>
      <c r="K15" s="124"/>
    </row>
  </sheetData>
  <mergeCells count="7">
    <mergeCell ref="B14:K14"/>
    <mergeCell ref="B15:K15"/>
    <mergeCell ref="B2:K2"/>
    <mergeCell ref="B3:B4"/>
    <mergeCell ref="C3:E3"/>
    <mergeCell ref="F3:H3"/>
    <mergeCell ref="I3:K3"/>
  </mergeCells>
  <pageMargins left="0.7" right="0.7" top="0.75" bottom="0.75" header="0.3" footer="0.3"/>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C7E69-F02B-4E03-BFFE-808D5722A422}">
  <sheetPr>
    <pageSetUpPr fitToPage="1"/>
  </sheetPr>
  <dimension ref="B2:K18"/>
  <sheetViews>
    <sheetView topLeftCell="C10" workbookViewId="0">
      <selection activeCell="B2" sqref="B2:K2"/>
    </sheetView>
  </sheetViews>
  <sheetFormatPr defaultRowHeight="15" x14ac:dyDescent="0.25"/>
  <cols>
    <col min="2" max="2" width="37.140625" customWidth="1"/>
    <col min="3" max="3" width="19.28515625" customWidth="1"/>
    <col min="4" max="4" width="13.140625" customWidth="1"/>
    <col min="5" max="5" width="16" customWidth="1"/>
    <col min="6" max="6" width="18.85546875" customWidth="1"/>
    <col min="7" max="7" width="12.7109375" customWidth="1"/>
    <col min="8" max="8" width="14.140625" customWidth="1"/>
    <col min="9" max="9" width="17.140625" customWidth="1"/>
    <col min="10" max="10" width="13" customWidth="1"/>
    <col min="11" max="11" width="16.5703125" customWidth="1"/>
  </cols>
  <sheetData>
    <row r="2" spans="2:11" ht="43.5" customHeight="1" x14ac:dyDescent="0.25">
      <c r="B2" s="109" t="s">
        <v>172</v>
      </c>
      <c r="C2" s="109"/>
      <c r="D2" s="109"/>
      <c r="E2" s="109"/>
      <c r="F2" s="109"/>
      <c r="G2" s="109"/>
      <c r="H2" s="109"/>
      <c r="I2" s="109"/>
      <c r="J2" s="109"/>
      <c r="K2" s="109"/>
    </row>
    <row r="3" spans="2:11" ht="17.25" x14ac:dyDescent="0.25">
      <c r="B3" s="113" t="s">
        <v>83</v>
      </c>
      <c r="C3" s="113" t="s">
        <v>8</v>
      </c>
      <c r="D3" s="113"/>
      <c r="E3" s="113"/>
      <c r="F3" s="113" t="s">
        <v>9</v>
      </c>
      <c r="G3" s="113"/>
      <c r="H3" s="113"/>
      <c r="I3" s="113" t="s">
        <v>12</v>
      </c>
      <c r="J3" s="113"/>
      <c r="K3" s="113"/>
    </row>
    <row r="4" spans="2:11" ht="34.5" customHeight="1" x14ac:dyDescent="0.25">
      <c r="B4" s="113"/>
      <c r="C4" s="103" t="s">
        <v>84</v>
      </c>
      <c r="D4" s="103" t="s">
        <v>4</v>
      </c>
      <c r="E4" s="103" t="s">
        <v>85</v>
      </c>
      <c r="F4" s="103" t="s">
        <v>84</v>
      </c>
      <c r="G4" s="103" t="s">
        <v>4</v>
      </c>
      <c r="H4" s="103" t="s">
        <v>85</v>
      </c>
      <c r="I4" s="103" t="s">
        <v>84</v>
      </c>
      <c r="J4" s="103" t="s">
        <v>4</v>
      </c>
      <c r="K4" s="103" t="s">
        <v>85</v>
      </c>
    </row>
    <row r="5" spans="2:11" ht="39" customHeight="1" x14ac:dyDescent="0.25">
      <c r="B5" s="49" t="s">
        <v>88</v>
      </c>
      <c r="C5" s="55">
        <v>171491</v>
      </c>
      <c r="D5" s="38">
        <v>0.42928449663438312</v>
      </c>
      <c r="E5" s="71">
        <v>1564.89</v>
      </c>
      <c r="F5" s="55">
        <v>220371</v>
      </c>
      <c r="G5" s="38">
        <v>0.46017327678554648</v>
      </c>
      <c r="H5" s="71">
        <v>990.51</v>
      </c>
      <c r="I5" s="55">
        <v>391862</v>
      </c>
      <c r="J5" s="38">
        <v>0.44612508652409921</v>
      </c>
      <c r="K5" s="71">
        <v>1241.8800000000001</v>
      </c>
    </row>
    <row r="6" spans="2:11" ht="21" customHeight="1" x14ac:dyDescent="0.25">
      <c r="B6" s="49" t="s">
        <v>98</v>
      </c>
      <c r="C6" s="55">
        <v>17011</v>
      </c>
      <c r="D6" s="38">
        <v>4.2582751119577655E-2</v>
      </c>
      <c r="E6" s="71">
        <v>729.6</v>
      </c>
      <c r="F6" s="55">
        <v>24901</v>
      </c>
      <c r="G6" s="38">
        <v>5.1997652890974279E-2</v>
      </c>
      <c r="H6" s="71">
        <v>593.13</v>
      </c>
      <c r="I6" s="55">
        <v>41912</v>
      </c>
      <c r="J6" s="38">
        <v>4.7715763780101277E-2</v>
      </c>
      <c r="K6" s="71">
        <v>648.52</v>
      </c>
    </row>
    <row r="7" spans="2:11" ht="21" customHeight="1" x14ac:dyDescent="0.25">
      <c r="B7" s="49" t="s">
        <v>99</v>
      </c>
      <c r="C7" s="55">
        <v>50480</v>
      </c>
      <c r="D7" s="38">
        <v>0.12636395723451177</v>
      </c>
      <c r="E7" s="71">
        <v>1087.72</v>
      </c>
      <c r="F7" s="55">
        <v>44562</v>
      </c>
      <c r="G7" s="38">
        <v>9.305326726346716E-2</v>
      </c>
      <c r="H7" s="71">
        <v>716.34</v>
      </c>
      <c r="I7" s="55">
        <v>95042</v>
      </c>
      <c r="J7" s="38">
        <v>0.10820293999781413</v>
      </c>
      <c r="K7" s="71">
        <v>913.59</v>
      </c>
    </row>
    <row r="8" spans="2:11" ht="21" customHeight="1" x14ac:dyDescent="0.25">
      <c r="B8" s="49" t="s">
        <v>100</v>
      </c>
      <c r="C8" s="55">
        <v>39989</v>
      </c>
      <c r="D8" s="38">
        <v>0.10010238284173716</v>
      </c>
      <c r="E8" s="71">
        <v>1133.8900000000001</v>
      </c>
      <c r="F8" s="55">
        <v>44931</v>
      </c>
      <c r="G8" s="38">
        <v>9.3823803945398396E-2</v>
      </c>
      <c r="H8" s="71">
        <v>764.16</v>
      </c>
      <c r="I8" s="55">
        <v>84920</v>
      </c>
      <c r="J8" s="38">
        <v>9.6679296149222188E-2</v>
      </c>
      <c r="K8" s="71">
        <v>938.26</v>
      </c>
    </row>
    <row r="9" spans="2:11" ht="21" customHeight="1" x14ac:dyDescent="0.25">
      <c r="B9" s="49" t="s">
        <v>101</v>
      </c>
      <c r="C9" s="55">
        <v>23543</v>
      </c>
      <c r="D9" s="38">
        <v>5.8933966821951483E-2</v>
      </c>
      <c r="E9" s="71">
        <v>421.99</v>
      </c>
      <c r="F9" s="55">
        <v>19129</v>
      </c>
      <c r="G9" s="38">
        <v>3.994470511832645E-2</v>
      </c>
      <c r="H9" s="71">
        <v>196.28</v>
      </c>
      <c r="I9" s="55">
        <v>42672</v>
      </c>
      <c r="J9" s="38">
        <v>4.8581004772487155E-2</v>
      </c>
      <c r="K9" s="71">
        <v>320.81</v>
      </c>
    </row>
    <row r="10" spans="2:11" ht="21" customHeight="1" x14ac:dyDescent="0.25">
      <c r="B10" s="49" t="s">
        <v>89</v>
      </c>
      <c r="C10" s="55">
        <v>61119</v>
      </c>
      <c r="D10" s="38">
        <v>0.15299601232599297</v>
      </c>
      <c r="E10" s="71">
        <v>2423.9104537050666</v>
      </c>
      <c r="F10" s="55">
        <v>94826</v>
      </c>
      <c r="G10" s="38">
        <v>0.19801331002929709</v>
      </c>
      <c r="H10" s="71">
        <v>1831.96825037437</v>
      </c>
      <c r="I10" s="55">
        <v>155945</v>
      </c>
      <c r="J10" s="38">
        <v>0.17753948231265257</v>
      </c>
      <c r="K10" s="71">
        <v>2063.9657664561228</v>
      </c>
    </row>
    <row r="11" spans="2:11" ht="22.5" customHeight="1" x14ac:dyDescent="0.25">
      <c r="B11" s="75" t="s">
        <v>102</v>
      </c>
      <c r="C11" s="76">
        <v>24261</v>
      </c>
      <c r="D11" s="77">
        <v>6.0731298860271204E-2</v>
      </c>
      <c r="E11" s="78">
        <v>2004.08</v>
      </c>
      <c r="F11" s="76">
        <v>41869</v>
      </c>
      <c r="G11" s="77">
        <v>8.7429811208072056E-2</v>
      </c>
      <c r="H11" s="78">
        <v>1704.54</v>
      </c>
      <c r="I11" s="76">
        <v>66130</v>
      </c>
      <c r="J11" s="77">
        <v>7.528735108747131E-2</v>
      </c>
      <c r="K11" s="78">
        <v>1814.43</v>
      </c>
    </row>
    <row r="12" spans="2:11" ht="21" customHeight="1" x14ac:dyDescent="0.25">
      <c r="B12" s="75" t="s">
        <v>103</v>
      </c>
      <c r="C12" s="76">
        <v>92</v>
      </c>
      <c r="D12" s="77">
        <v>2.3029881270949056E-4</v>
      </c>
      <c r="E12" s="78">
        <v>729.45</v>
      </c>
      <c r="F12" s="76">
        <v>529</v>
      </c>
      <c r="G12" s="77">
        <v>1.1046447282970721E-3</v>
      </c>
      <c r="H12" s="78">
        <v>1792.27</v>
      </c>
      <c r="I12" s="76">
        <v>621</v>
      </c>
      <c r="J12" s="77">
        <v>7.0699296877846189E-4</v>
      </c>
      <c r="K12" s="78">
        <v>1634.81</v>
      </c>
    </row>
    <row r="13" spans="2:11" ht="20.25" customHeight="1" x14ac:dyDescent="0.25">
      <c r="B13" s="75" t="s">
        <v>104</v>
      </c>
      <c r="C13" s="76">
        <v>3136</v>
      </c>
      <c r="D13" s="77">
        <v>7.8501856158365475E-3</v>
      </c>
      <c r="E13" s="78">
        <v>5788.69</v>
      </c>
      <c r="F13" s="76">
        <v>2614</v>
      </c>
      <c r="G13" s="77">
        <v>5.4584902075019781E-3</v>
      </c>
      <c r="H13" s="78">
        <v>4140.92</v>
      </c>
      <c r="I13" s="76">
        <v>5750</v>
      </c>
      <c r="J13" s="77">
        <v>6.5462311923931652E-3</v>
      </c>
      <c r="K13" s="78">
        <v>5039.6000000000004</v>
      </c>
    </row>
    <row r="14" spans="2:11" ht="19.5" customHeight="1" x14ac:dyDescent="0.25">
      <c r="B14" s="75" t="s">
        <v>105</v>
      </c>
      <c r="C14" s="76">
        <v>89</v>
      </c>
      <c r="D14" s="77">
        <v>2.2278906881678979E-4</v>
      </c>
      <c r="E14" s="78">
        <v>2357.21</v>
      </c>
      <c r="F14" s="76">
        <v>128</v>
      </c>
      <c r="G14" s="77">
        <v>2.672864370926753E-4</v>
      </c>
      <c r="H14" s="78">
        <v>1717.95</v>
      </c>
      <c r="I14" s="76">
        <v>217</v>
      </c>
      <c r="J14" s="77">
        <v>2.4704907282596818E-4</v>
      </c>
      <c r="K14" s="78">
        <v>1980.14</v>
      </c>
    </row>
    <row r="15" spans="2:11" ht="28.5" customHeight="1" x14ac:dyDescent="0.25">
      <c r="B15" s="75" t="s">
        <v>106</v>
      </c>
      <c r="C15" s="76">
        <v>33541</v>
      </c>
      <c r="D15" s="77">
        <v>8.3961439968358947E-2</v>
      </c>
      <c r="E15" s="78">
        <v>2417.81</v>
      </c>
      <c r="F15" s="76">
        <v>49686</v>
      </c>
      <c r="G15" s="77">
        <v>0.10375307744833333</v>
      </c>
      <c r="H15" s="78">
        <v>1818.59</v>
      </c>
      <c r="I15" s="76">
        <v>83227</v>
      </c>
      <c r="J15" s="77">
        <v>9.4751857991183644E-2</v>
      </c>
      <c r="K15" s="78">
        <v>2060.08</v>
      </c>
    </row>
    <row r="16" spans="2:11" ht="21" customHeight="1" x14ac:dyDescent="0.25">
      <c r="B16" s="49" t="s">
        <v>159</v>
      </c>
      <c r="C16" s="55">
        <v>35848</v>
      </c>
      <c r="D16" s="38">
        <v>8.9736433021845849E-2</v>
      </c>
      <c r="E16" s="71">
        <v>2053.62</v>
      </c>
      <c r="F16" s="55">
        <v>30167</v>
      </c>
      <c r="G16" s="38">
        <v>6.299398396699013E-2</v>
      </c>
      <c r="H16" s="71">
        <v>1362.2</v>
      </c>
      <c r="I16" s="55">
        <v>66015</v>
      </c>
      <c r="J16" s="38">
        <v>7.5156426463623444E-2</v>
      </c>
      <c r="K16" s="71">
        <v>1737.66</v>
      </c>
    </row>
    <row r="17" spans="2:11" s="81" customFormat="1" ht="33.75" customHeight="1" x14ac:dyDescent="0.25">
      <c r="B17" s="66" t="s">
        <v>10</v>
      </c>
      <c r="C17" s="54">
        <v>399481</v>
      </c>
      <c r="D17" s="74">
        <v>1</v>
      </c>
      <c r="E17" s="72">
        <v>1533.81</v>
      </c>
      <c r="F17" s="54">
        <v>478887</v>
      </c>
      <c r="G17" s="74">
        <v>1</v>
      </c>
      <c r="H17" s="72">
        <v>1081.4100000000001</v>
      </c>
      <c r="I17" s="54">
        <v>878368</v>
      </c>
      <c r="J17" s="74">
        <v>1</v>
      </c>
      <c r="K17" s="72">
        <v>1287.1600000000001</v>
      </c>
    </row>
    <row r="18" spans="2:11" ht="27.75" customHeight="1" x14ac:dyDescent="0.25">
      <c r="B18" s="126" t="s">
        <v>160</v>
      </c>
      <c r="C18" s="126"/>
      <c r="D18" s="126"/>
      <c r="E18" s="126"/>
      <c r="F18" s="126"/>
      <c r="G18" s="126"/>
      <c r="H18" s="126"/>
      <c r="I18" s="126"/>
      <c r="J18" s="126"/>
      <c r="K18" s="126"/>
    </row>
  </sheetData>
  <mergeCells count="6">
    <mergeCell ref="B18:K18"/>
    <mergeCell ref="B2:K2"/>
    <mergeCell ref="B3:B4"/>
    <mergeCell ref="C3:E3"/>
    <mergeCell ref="F3:H3"/>
    <mergeCell ref="I3:K3"/>
  </mergeCells>
  <pageMargins left="0.7" right="0.7" top="0.75" bottom="0.75" header="0.3" footer="0.3"/>
  <pageSetup paperSize="9" scale="7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A1FE0-2F60-449D-A7CB-D2678474C16D}">
  <sheetPr>
    <pageSetUpPr fitToPage="1"/>
  </sheetPr>
  <dimension ref="B2:H18"/>
  <sheetViews>
    <sheetView topLeftCell="A10" workbookViewId="0">
      <selection activeCell="B2" sqref="B2:H2"/>
    </sheetView>
  </sheetViews>
  <sheetFormatPr defaultRowHeight="15" x14ac:dyDescent="0.25"/>
  <cols>
    <col min="2" max="2" width="36.140625" customWidth="1"/>
    <col min="3" max="3" width="21.28515625" customWidth="1"/>
    <col min="4" max="4" width="13.5703125" customWidth="1"/>
    <col min="5" max="5" width="18.7109375" customWidth="1"/>
    <col min="6" max="6" width="13.85546875" customWidth="1"/>
    <col min="7" max="7" width="20.140625" customWidth="1"/>
    <col min="8" max="8" width="13.7109375" customWidth="1"/>
  </cols>
  <sheetData>
    <row r="2" spans="2:8" ht="30.75" customHeight="1" x14ac:dyDescent="0.25">
      <c r="B2" s="109" t="s">
        <v>173</v>
      </c>
      <c r="C2" s="109"/>
      <c r="D2" s="109"/>
      <c r="E2" s="109"/>
      <c r="F2" s="109"/>
      <c r="G2" s="109"/>
      <c r="H2" s="109"/>
    </row>
    <row r="3" spans="2:8" ht="17.25" x14ac:dyDescent="0.25">
      <c r="B3" s="113" t="s">
        <v>83</v>
      </c>
      <c r="C3" s="113" t="s">
        <v>8</v>
      </c>
      <c r="D3" s="113"/>
      <c r="E3" s="113" t="s">
        <v>9</v>
      </c>
      <c r="F3" s="113"/>
      <c r="G3" s="113" t="s">
        <v>12</v>
      </c>
      <c r="H3" s="113"/>
    </row>
    <row r="4" spans="2:8" ht="35.25" customHeight="1" x14ac:dyDescent="0.25">
      <c r="B4" s="113"/>
      <c r="C4" s="103" t="s">
        <v>109</v>
      </c>
      <c r="D4" s="103" t="s">
        <v>4</v>
      </c>
      <c r="E4" s="103" t="s">
        <v>109</v>
      </c>
      <c r="F4" s="103" t="s">
        <v>4</v>
      </c>
      <c r="G4" s="103" t="s">
        <v>109</v>
      </c>
      <c r="H4" s="103" t="s">
        <v>4</v>
      </c>
    </row>
    <row r="5" spans="2:8" ht="23.25" customHeight="1" x14ac:dyDescent="0.25">
      <c r="B5" s="52" t="s">
        <v>92</v>
      </c>
      <c r="C5" s="54">
        <v>19341</v>
      </c>
      <c r="D5" s="74">
        <v>7.3139464528815604E-2</v>
      </c>
      <c r="E5" s="54">
        <v>24830</v>
      </c>
      <c r="F5" s="74">
        <v>6.8334622233108308E-2</v>
      </c>
      <c r="G5" s="54">
        <v>44171</v>
      </c>
      <c r="H5" s="74">
        <v>7.0358506464648723E-2</v>
      </c>
    </row>
    <row r="6" spans="2:8" ht="19.5" customHeight="1" x14ac:dyDescent="0.25">
      <c r="B6" s="52" t="s">
        <v>93</v>
      </c>
      <c r="C6" s="54">
        <v>245099</v>
      </c>
      <c r="D6" s="74">
        <v>0.92686053547118441</v>
      </c>
      <c r="E6" s="54">
        <v>338529</v>
      </c>
      <c r="F6" s="74">
        <v>0.93166537776689173</v>
      </c>
      <c r="G6" s="54">
        <v>583628</v>
      </c>
      <c r="H6" s="74">
        <v>0.9296414935353513</v>
      </c>
    </row>
    <row r="7" spans="2:8" ht="18.75" customHeight="1" x14ac:dyDescent="0.25">
      <c r="B7" s="75" t="s">
        <v>110</v>
      </c>
      <c r="C7" s="55">
        <v>674</v>
      </c>
      <c r="D7" s="38">
        <v>2.5487823324761762E-3</v>
      </c>
      <c r="E7" s="55">
        <v>1107</v>
      </c>
      <c r="F7" s="38">
        <v>3.0465737741462301E-3</v>
      </c>
      <c r="G7" s="55">
        <v>1781</v>
      </c>
      <c r="H7" s="38">
        <v>2.836895248319924E-3</v>
      </c>
    </row>
    <row r="8" spans="2:8" ht="18.75" customHeight="1" x14ac:dyDescent="0.25">
      <c r="B8" s="75" t="s">
        <v>111</v>
      </c>
      <c r="C8" s="55">
        <v>1645</v>
      </c>
      <c r="D8" s="38">
        <v>6.2206927847526846E-3</v>
      </c>
      <c r="E8" s="55">
        <v>3546</v>
      </c>
      <c r="F8" s="38">
        <v>9.7589436342570297E-3</v>
      </c>
      <c r="G8" s="55">
        <v>5191</v>
      </c>
      <c r="H8" s="38">
        <v>8.2685700359509968E-3</v>
      </c>
    </row>
    <row r="9" spans="2:8" ht="18.75" customHeight="1" x14ac:dyDescent="0.25">
      <c r="B9" s="75" t="s">
        <v>112</v>
      </c>
      <c r="C9" s="55">
        <v>2949</v>
      </c>
      <c r="D9" s="38">
        <v>1.1151868098623506E-2</v>
      </c>
      <c r="E9" s="55">
        <v>4807</v>
      </c>
      <c r="F9" s="38">
        <v>1.3229340679603368E-2</v>
      </c>
      <c r="G9" s="55">
        <v>7756</v>
      </c>
      <c r="H9" s="38">
        <v>1.2354272625474077E-2</v>
      </c>
    </row>
    <row r="10" spans="2:8" ht="18.75" customHeight="1" x14ac:dyDescent="0.25">
      <c r="B10" s="75" t="s">
        <v>113</v>
      </c>
      <c r="C10" s="55">
        <v>1188</v>
      </c>
      <c r="D10" s="38">
        <v>4.4925124792013311E-3</v>
      </c>
      <c r="E10" s="55">
        <v>1563</v>
      </c>
      <c r="F10" s="38">
        <v>4.3015309927647311E-3</v>
      </c>
      <c r="G10" s="55">
        <v>2751</v>
      </c>
      <c r="H10" s="38">
        <v>4.3819757597575023E-3</v>
      </c>
    </row>
    <row r="11" spans="2:8" ht="18.75" customHeight="1" x14ac:dyDescent="0.25">
      <c r="B11" s="75" t="s">
        <v>114</v>
      </c>
      <c r="C11" s="55">
        <v>185</v>
      </c>
      <c r="D11" s="38">
        <v>6.9959158977461809E-4</v>
      </c>
      <c r="E11" s="55">
        <v>228</v>
      </c>
      <c r="F11" s="38">
        <v>6.2747860930925062E-4</v>
      </c>
      <c r="G11" s="55">
        <v>413</v>
      </c>
      <c r="H11" s="38">
        <v>6.5785386724094813E-4</v>
      </c>
    </row>
    <row r="12" spans="2:8" ht="18.75" customHeight="1" x14ac:dyDescent="0.25">
      <c r="B12" s="75" t="s">
        <v>115</v>
      </c>
      <c r="C12" s="55">
        <v>368</v>
      </c>
      <c r="D12" s="38">
        <v>1.3916200272273483E-3</v>
      </c>
      <c r="E12" s="55">
        <v>436</v>
      </c>
      <c r="F12" s="38">
        <v>1.19991523534576E-3</v>
      </c>
      <c r="G12" s="55">
        <v>804</v>
      </c>
      <c r="H12" s="38">
        <v>1.2806646713358894E-3</v>
      </c>
    </row>
    <row r="13" spans="2:8" ht="18.75" customHeight="1" x14ac:dyDescent="0.25">
      <c r="B13" s="75" t="s">
        <v>116</v>
      </c>
      <c r="C13" s="55">
        <v>29071</v>
      </c>
      <c r="D13" s="38">
        <v>0.10993420057479958</v>
      </c>
      <c r="E13" s="55">
        <v>38230</v>
      </c>
      <c r="F13" s="38">
        <v>0.10521275102584496</v>
      </c>
      <c r="G13" s="55">
        <v>67301</v>
      </c>
      <c r="H13" s="38">
        <v>0.10720150876315508</v>
      </c>
    </row>
    <row r="14" spans="2:8" ht="29.25" customHeight="1" x14ac:dyDescent="0.25">
      <c r="B14" s="75" t="s">
        <v>117</v>
      </c>
      <c r="C14" s="55">
        <v>166775</v>
      </c>
      <c r="D14" s="38">
        <v>0.63067236424141582</v>
      </c>
      <c r="E14" s="55">
        <v>249255</v>
      </c>
      <c r="F14" s="38">
        <v>0.68597447703235648</v>
      </c>
      <c r="G14" s="55">
        <v>416030</v>
      </c>
      <c r="H14" s="38">
        <v>0.66268025275605724</v>
      </c>
    </row>
    <row r="15" spans="2:8" ht="18.75" customHeight="1" x14ac:dyDescent="0.25">
      <c r="B15" s="75" t="s">
        <v>118</v>
      </c>
      <c r="C15" s="55">
        <v>20364</v>
      </c>
      <c r="D15" s="38">
        <v>7.7008016941461199E-2</v>
      </c>
      <c r="E15" s="55">
        <v>26882</v>
      </c>
      <c r="F15" s="38">
        <v>7.3981929716891562E-2</v>
      </c>
      <c r="G15" s="55">
        <v>47246</v>
      </c>
      <c r="H15" s="38">
        <v>7.5256570972556502E-2</v>
      </c>
    </row>
    <row r="16" spans="2:8" ht="18.75" customHeight="1" x14ac:dyDescent="0.25">
      <c r="B16" s="75" t="s">
        <v>119</v>
      </c>
      <c r="C16" s="55">
        <v>21880</v>
      </c>
      <c r="D16" s="38">
        <v>8.2740886401452121E-2</v>
      </c>
      <c r="E16" s="55">
        <v>12472</v>
      </c>
      <c r="F16" s="38">
        <v>3.4324180768881461E-2</v>
      </c>
      <c r="G16" s="55">
        <v>34352</v>
      </c>
      <c r="H16" s="38">
        <v>5.4718150235983171E-2</v>
      </c>
    </row>
    <row r="17" spans="2:8" ht="33" customHeight="1" x14ac:dyDescent="0.25">
      <c r="B17" s="75" t="s">
        <v>120</v>
      </c>
      <c r="C17" s="55">
        <v>0</v>
      </c>
      <c r="D17" s="38">
        <v>0</v>
      </c>
      <c r="E17" s="55">
        <v>3</v>
      </c>
      <c r="F17" s="38">
        <v>8.2562974909111932E-6</v>
      </c>
      <c r="G17" s="55">
        <v>3</v>
      </c>
      <c r="H17" s="38">
        <v>4.7785995199100352E-6</v>
      </c>
    </row>
    <row r="18" spans="2:8" s="81" customFormat="1" ht="30" customHeight="1" x14ac:dyDescent="0.25">
      <c r="B18" s="66" t="s">
        <v>10</v>
      </c>
      <c r="C18" s="54">
        <v>264440</v>
      </c>
      <c r="D18" s="74">
        <v>1</v>
      </c>
      <c r="E18" s="54">
        <v>363359</v>
      </c>
      <c r="F18" s="74">
        <v>1</v>
      </c>
      <c r="G18" s="54">
        <v>627799</v>
      </c>
      <c r="H18" s="74">
        <v>1</v>
      </c>
    </row>
  </sheetData>
  <mergeCells count="5">
    <mergeCell ref="B2:H2"/>
    <mergeCell ref="B3:B4"/>
    <mergeCell ref="C3:D3"/>
    <mergeCell ref="E3:F3"/>
    <mergeCell ref="G3:H3"/>
  </mergeCells>
  <pageMargins left="0.7" right="0.7" top="0.75" bottom="0.75" header="0.3" footer="0.3"/>
  <pageSetup paperSize="9" scale="8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C9CA3-A2C6-479B-89B0-69B36CD14C12}">
  <sheetPr>
    <pageSetUpPr fitToPage="1"/>
  </sheetPr>
  <dimension ref="B2:K39"/>
  <sheetViews>
    <sheetView topLeftCell="B31" workbookViewId="0">
      <selection activeCell="I3" sqref="I3:K3"/>
    </sheetView>
  </sheetViews>
  <sheetFormatPr defaultRowHeight="15" x14ac:dyDescent="0.25"/>
  <cols>
    <col min="2" max="2" width="17.85546875" customWidth="1"/>
    <col min="3" max="3" width="18.140625" customWidth="1"/>
    <col min="4" max="4" width="12.5703125" customWidth="1"/>
    <col min="5" max="5" width="17.42578125" customWidth="1"/>
    <col min="6" max="6" width="15.7109375" customWidth="1"/>
    <col min="7" max="7" width="13.140625" customWidth="1"/>
    <col min="8" max="8" width="19" customWidth="1"/>
    <col min="9" max="9" width="16.42578125" customWidth="1"/>
    <col min="10" max="10" width="14.28515625" customWidth="1"/>
    <col min="11" max="11" width="19.28515625" customWidth="1"/>
  </cols>
  <sheetData>
    <row r="2" spans="2:11" ht="42.75" customHeight="1" x14ac:dyDescent="0.25">
      <c r="B2" s="109" t="s">
        <v>174</v>
      </c>
      <c r="C2" s="109"/>
      <c r="D2" s="109"/>
      <c r="E2" s="109"/>
      <c r="F2" s="109"/>
      <c r="G2" s="109"/>
      <c r="H2" s="109"/>
      <c r="I2" s="109"/>
      <c r="J2" s="109"/>
      <c r="K2" s="109"/>
    </row>
    <row r="3" spans="2:11" ht="18.600000000000001" customHeight="1" x14ac:dyDescent="0.25">
      <c r="B3" s="113" t="s">
        <v>121</v>
      </c>
      <c r="C3" s="113" t="s">
        <v>8</v>
      </c>
      <c r="D3" s="113"/>
      <c r="E3" s="113"/>
      <c r="F3" s="113" t="s">
        <v>9</v>
      </c>
      <c r="G3" s="113"/>
      <c r="H3" s="113"/>
      <c r="I3" s="113" t="s">
        <v>12</v>
      </c>
      <c r="J3" s="113"/>
      <c r="K3" s="113"/>
    </row>
    <row r="4" spans="2:11" ht="60.75" customHeight="1" x14ac:dyDescent="0.25">
      <c r="B4" s="113"/>
      <c r="C4" s="103" t="s">
        <v>84</v>
      </c>
      <c r="D4" s="103" t="s">
        <v>122</v>
      </c>
      <c r="E4" s="103" t="s">
        <v>123</v>
      </c>
      <c r="F4" s="103" t="s">
        <v>84</v>
      </c>
      <c r="G4" s="103" t="s">
        <v>122</v>
      </c>
      <c r="H4" s="103" t="s">
        <v>123</v>
      </c>
      <c r="I4" s="103" t="s">
        <v>84</v>
      </c>
      <c r="J4" s="103" t="s">
        <v>122</v>
      </c>
      <c r="K4" s="103" t="s">
        <v>123</v>
      </c>
    </row>
    <row r="5" spans="2:11" ht="17.25" x14ac:dyDescent="0.4">
      <c r="B5" s="79"/>
      <c r="C5" s="128" t="s">
        <v>124</v>
      </c>
      <c r="D5" s="128"/>
      <c r="E5" s="128"/>
      <c r="F5" s="128"/>
      <c r="G5" s="128"/>
      <c r="H5" s="128"/>
      <c r="I5" s="128"/>
      <c r="J5" s="128"/>
      <c r="K5" s="128"/>
    </row>
    <row r="6" spans="2:11" ht="17.25" x14ac:dyDescent="0.25">
      <c r="B6" s="82" t="s">
        <v>125</v>
      </c>
      <c r="C6" s="55">
        <v>174737</v>
      </c>
      <c r="D6" s="83">
        <v>55.07</v>
      </c>
      <c r="E6" s="71">
        <v>1455.65</v>
      </c>
      <c r="F6" s="55">
        <v>362307</v>
      </c>
      <c r="G6" s="83">
        <v>54.67</v>
      </c>
      <c r="H6" s="71">
        <v>689.39</v>
      </c>
      <c r="I6" s="55">
        <v>537044</v>
      </c>
      <c r="J6" s="83">
        <v>54.8</v>
      </c>
      <c r="K6" s="71">
        <v>938.71</v>
      </c>
    </row>
    <row r="7" spans="2:11" ht="17.25" x14ac:dyDescent="0.25">
      <c r="B7" s="82">
        <v>1991</v>
      </c>
      <c r="C7" s="55">
        <v>49647</v>
      </c>
      <c r="D7" s="83">
        <v>55.71</v>
      </c>
      <c r="E7" s="71">
        <v>1523.49</v>
      </c>
      <c r="F7" s="55">
        <v>66196</v>
      </c>
      <c r="G7" s="83">
        <v>55.2</v>
      </c>
      <c r="H7" s="71">
        <v>666.03</v>
      </c>
      <c r="I7" s="55">
        <v>115843</v>
      </c>
      <c r="J7" s="83">
        <v>55.42</v>
      </c>
      <c r="K7" s="71">
        <v>1033.51</v>
      </c>
    </row>
    <row r="8" spans="2:11" ht="17.25" x14ac:dyDescent="0.25">
      <c r="B8" s="82">
        <v>1992</v>
      </c>
      <c r="C8" s="55">
        <v>83844</v>
      </c>
      <c r="D8" s="83">
        <v>54.66</v>
      </c>
      <c r="E8" s="71">
        <v>1669.4</v>
      </c>
      <c r="F8" s="55">
        <v>81539</v>
      </c>
      <c r="G8" s="83">
        <v>54.79</v>
      </c>
      <c r="H8" s="71">
        <v>754.1</v>
      </c>
      <c r="I8" s="55">
        <v>165383</v>
      </c>
      <c r="J8" s="83">
        <v>54.72</v>
      </c>
      <c r="K8" s="71">
        <v>1218.1300000000001</v>
      </c>
    </row>
    <row r="9" spans="2:11" ht="17.25" x14ac:dyDescent="0.25">
      <c r="B9" s="82">
        <v>1993</v>
      </c>
      <c r="C9" s="55">
        <v>36522</v>
      </c>
      <c r="D9" s="83">
        <v>57.22</v>
      </c>
      <c r="E9" s="71">
        <v>1529.92</v>
      </c>
      <c r="F9" s="55">
        <v>72163</v>
      </c>
      <c r="G9" s="83">
        <v>55.27</v>
      </c>
      <c r="H9" s="71">
        <v>670.07</v>
      </c>
      <c r="I9" s="55">
        <v>108685</v>
      </c>
      <c r="J9" s="83">
        <v>55.92</v>
      </c>
      <c r="K9" s="71">
        <v>959.01</v>
      </c>
    </row>
    <row r="10" spans="2:11" ht="17.25" x14ac:dyDescent="0.25">
      <c r="B10" s="82">
        <v>1994</v>
      </c>
      <c r="C10" s="55">
        <v>71845</v>
      </c>
      <c r="D10" s="83">
        <v>55.58</v>
      </c>
      <c r="E10" s="71">
        <v>1944.94</v>
      </c>
      <c r="F10" s="55">
        <v>31597</v>
      </c>
      <c r="G10" s="83">
        <v>55.13</v>
      </c>
      <c r="H10" s="71">
        <v>1083.03</v>
      </c>
      <c r="I10" s="55">
        <v>103442</v>
      </c>
      <c r="J10" s="83">
        <v>55.44</v>
      </c>
      <c r="K10" s="71">
        <v>1681.66</v>
      </c>
    </row>
    <row r="11" spans="2:11" ht="17.25" x14ac:dyDescent="0.25">
      <c r="B11" s="82">
        <v>1995</v>
      </c>
      <c r="C11" s="55">
        <v>69143</v>
      </c>
      <c r="D11" s="83">
        <v>55.14</v>
      </c>
      <c r="E11" s="71">
        <v>1817.62</v>
      </c>
      <c r="F11" s="55">
        <v>51582</v>
      </c>
      <c r="G11" s="83">
        <v>55.77</v>
      </c>
      <c r="H11" s="71">
        <v>803.73</v>
      </c>
      <c r="I11" s="55">
        <v>120725</v>
      </c>
      <c r="J11" s="83">
        <v>55.41</v>
      </c>
      <c r="K11" s="71">
        <v>1384.42</v>
      </c>
    </row>
    <row r="12" spans="2:11" ht="17.25" x14ac:dyDescent="0.25">
      <c r="B12" s="82">
        <v>1996</v>
      </c>
      <c r="C12" s="55">
        <v>75737</v>
      </c>
      <c r="D12" s="83">
        <v>55.82</v>
      </c>
      <c r="E12" s="71">
        <v>1842.98</v>
      </c>
      <c r="F12" s="55">
        <v>51173</v>
      </c>
      <c r="G12" s="83">
        <v>56.18</v>
      </c>
      <c r="H12" s="71">
        <v>886.11</v>
      </c>
      <c r="I12" s="55">
        <v>126910</v>
      </c>
      <c r="J12" s="83">
        <v>55.96</v>
      </c>
      <c r="K12" s="71">
        <v>1457.15</v>
      </c>
    </row>
    <row r="13" spans="2:11" ht="17.25" x14ac:dyDescent="0.25">
      <c r="B13" s="82">
        <v>1997</v>
      </c>
      <c r="C13" s="55">
        <v>73625</v>
      </c>
      <c r="D13" s="83">
        <v>55.97</v>
      </c>
      <c r="E13" s="71">
        <v>2090.09</v>
      </c>
      <c r="F13" s="55">
        <v>28763</v>
      </c>
      <c r="G13" s="83">
        <v>56.15</v>
      </c>
      <c r="H13" s="71">
        <v>1157.3</v>
      </c>
      <c r="I13" s="55">
        <v>102388</v>
      </c>
      <c r="J13" s="83">
        <v>56.02</v>
      </c>
      <c r="K13" s="71">
        <v>1828.05</v>
      </c>
    </row>
    <row r="14" spans="2:11" ht="17.25" x14ac:dyDescent="0.25">
      <c r="B14" s="82">
        <v>1998</v>
      </c>
      <c r="C14" s="55">
        <v>79399</v>
      </c>
      <c r="D14" s="83">
        <v>56.14</v>
      </c>
      <c r="E14" s="71">
        <v>1859.91</v>
      </c>
      <c r="F14" s="55">
        <v>59672</v>
      </c>
      <c r="G14" s="83">
        <v>56.7</v>
      </c>
      <c r="H14" s="71">
        <v>919.77</v>
      </c>
      <c r="I14" s="55">
        <v>139071</v>
      </c>
      <c r="J14" s="83">
        <v>56.38</v>
      </c>
      <c r="K14" s="71">
        <v>1456.52</v>
      </c>
    </row>
    <row r="15" spans="2:11" ht="17.25" x14ac:dyDescent="0.25">
      <c r="B15" s="82">
        <v>1999</v>
      </c>
      <c r="C15" s="55">
        <v>79989</v>
      </c>
      <c r="D15" s="83">
        <v>56.49</v>
      </c>
      <c r="E15" s="71">
        <v>1924.14</v>
      </c>
      <c r="F15" s="55">
        <v>53564</v>
      </c>
      <c r="G15" s="83">
        <v>57.21</v>
      </c>
      <c r="H15" s="71">
        <v>955.85</v>
      </c>
      <c r="I15" s="55">
        <v>133553</v>
      </c>
      <c r="J15" s="83">
        <v>56.78</v>
      </c>
      <c r="K15" s="71">
        <v>1535.79</v>
      </c>
    </row>
    <row r="16" spans="2:11" ht="17.25" x14ac:dyDescent="0.25">
      <c r="B16" s="82">
        <v>2000</v>
      </c>
      <c r="C16" s="55">
        <v>62324</v>
      </c>
      <c r="D16" s="83">
        <v>56.88</v>
      </c>
      <c r="E16" s="71">
        <v>1980.42</v>
      </c>
      <c r="F16" s="55">
        <v>27171</v>
      </c>
      <c r="G16" s="83">
        <v>57.02</v>
      </c>
      <c r="H16" s="71">
        <v>1147.8599999999999</v>
      </c>
      <c r="I16" s="55">
        <v>89495</v>
      </c>
      <c r="J16" s="83">
        <v>56.93</v>
      </c>
      <c r="K16" s="71">
        <v>1727.65</v>
      </c>
    </row>
    <row r="17" spans="2:11" ht="17.25" x14ac:dyDescent="0.25">
      <c r="B17" s="82">
        <v>2001</v>
      </c>
      <c r="C17" s="55">
        <v>87653</v>
      </c>
      <c r="D17" s="83">
        <v>57.18</v>
      </c>
      <c r="E17" s="71">
        <v>1950.6</v>
      </c>
      <c r="F17" s="55">
        <v>68505</v>
      </c>
      <c r="G17" s="83">
        <v>58.72</v>
      </c>
      <c r="H17" s="71">
        <v>876.27</v>
      </c>
      <c r="I17" s="55">
        <v>156158</v>
      </c>
      <c r="J17" s="83">
        <v>57.86</v>
      </c>
      <c r="K17" s="71">
        <v>1479.3</v>
      </c>
    </row>
    <row r="18" spans="2:11" ht="17.25" x14ac:dyDescent="0.25">
      <c r="B18" s="82">
        <v>2002</v>
      </c>
      <c r="C18" s="55">
        <v>95014</v>
      </c>
      <c r="D18" s="83">
        <v>57.22</v>
      </c>
      <c r="E18" s="71">
        <v>1867.34</v>
      </c>
      <c r="F18" s="55">
        <v>73207</v>
      </c>
      <c r="G18" s="83">
        <v>58.66</v>
      </c>
      <c r="H18" s="71">
        <v>889.04</v>
      </c>
      <c r="I18" s="55">
        <v>168221</v>
      </c>
      <c r="J18" s="83">
        <v>57.84</v>
      </c>
      <c r="K18" s="71">
        <v>1441.6</v>
      </c>
    </row>
    <row r="19" spans="2:11" ht="17.25" x14ac:dyDescent="0.25">
      <c r="B19" s="82">
        <v>2003</v>
      </c>
      <c r="C19" s="55">
        <v>94490</v>
      </c>
      <c r="D19" s="83">
        <v>57.87</v>
      </c>
      <c r="E19" s="71">
        <v>1899.57</v>
      </c>
      <c r="F19" s="55">
        <v>73408</v>
      </c>
      <c r="G19" s="83">
        <v>58.78</v>
      </c>
      <c r="H19" s="71">
        <v>922.46</v>
      </c>
      <c r="I19" s="55">
        <v>167898</v>
      </c>
      <c r="J19" s="83">
        <v>58.27</v>
      </c>
      <c r="K19" s="71">
        <v>1472.36</v>
      </c>
    </row>
    <row r="20" spans="2:11" ht="17.25" x14ac:dyDescent="0.25">
      <c r="B20" s="82">
        <v>2004</v>
      </c>
      <c r="C20" s="55">
        <v>107913</v>
      </c>
      <c r="D20" s="83">
        <v>57.78</v>
      </c>
      <c r="E20" s="71">
        <v>1873.22</v>
      </c>
      <c r="F20" s="55">
        <v>80774</v>
      </c>
      <c r="G20" s="83">
        <v>58.49</v>
      </c>
      <c r="H20" s="71">
        <v>976.59</v>
      </c>
      <c r="I20" s="55">
        <v>188687</v>
      </c>
      <c r="J20" s="83">
        <v>58.08</v>
      </c>
      <c r="K20" s="71">
        <v>1489.39</v>
      </c>
    </row>
    <row r="21" spans="2:11" ht="17.25" x14ac:dyDescent="0.25">
      <c r="B21" s="82">
        <v>2005</v>
      </c>
      <c r="C21" s="55">
        <v>65010</v>
      </c>
      <c r="D21" s="83">
        <v>60.37</v>
      </c>
      <c r="E21" s="71">
        <v>1857.02</v>
      </c>
      <c r="F21" s="55">
        <v>59762</v>
      </c>
      <c r="G21" s="83">
        <v>59.77</v>
      </c>
      <c r="H21" s="71">
        <v>850.3</v>
      </c>
      <c r="I21" s="55">
        <v>124772</v>
      </c>
      <c r="J21" s="83">
        <v>60.09</v>
      </c>
      <c r="K21" s="71">
        <v>1374.83</v>
      </c>
    </row>
    <row r="22" spans="2:11" ht="17.25" x14ac:dyDescent="0.25">
      <c r="B22" s="82">
        <v>2006</v>
      </c>
      <c r="C22" s="55">
        <v>104051</v>
      </c>
      <c r="D22" s="83">
        <v>58.6</v>
      </c>
      <c r="E22" s="71">
        <v>1928.84</v>
      </c>
      <c r="F22" s="55">
        <v>90596</v>
      </c>
      <c r="G22" s="83">
        <v>59.03</v>
      </c>
      <c r="H22" s="71">
        <v>982.03</v>
      </c>
      <c r="I22" s="55">
        <v>194647</v>
      </c>
      <c r="J22" s="83">
        <v>58.8</v>
      </c>
      <c r="K22" s="71">
        <v>1488.16</v>
      </c>
    </row>
    <row r="23" spans="2:11" ht="17.25" x14ac:dyDescent="0.25">
      <c r="B23" s="82">
        <v>2007</v>
      </c>
      <c r="C23" s="55">
        <v>80793</v>
      </c>
      <c r="D23" s="83">
        <v>60.11</v>
      </c>
      <c r="E23" s="71">
        <v>1942.68</v>
      </c>
      <c r="F23" s="55">
        <v>78626</v>
      </c>
      <c r="G23" s="83">
        <v>59.79</v>
      </c>
      <c r="H23" s="71">
        <v>914.58</v>
      </c>
      <c r="I23" s="55">
        <v>159419</v>
      </c>
      <c r="J23" s="83">
        <v>59.95</v>
      </c>
      <c r="K23" s="71">
        <v>1435.62</v>
      </c>
    </row>
    <row r="24" spans="2:11" ht="17.25" x14ac:dyDescent="0.25">
      <c r="B24" s="82">
        <v>2008</v>
      </c>
      <c r="C24" s="55">
        <v>103714</v>
      </c>
      <c r="D24" s="83">
        <v>58.97</v>
      </c>
      <c r="E24" s="71">
        <v>2144.7800000000002</v>
      </c>
      <c r="F24" s="55">
        <v>67829</v>
      </c>
      <c r="G24" s="83">
        <v>59.28</v>
      </c>
      <c r="H24" s="71">
        <v>1137.3900000000001</v>
      </c>
      <c r="I24" s="55">
        <v>171543</v>
      </c>
      <c r="J24" s="83">
        <v>59.09</v>
      </c>
      <c r="K24" s="71">
        <v>1746.45</v>
      </c>
    </row>
    <row r="25" spans="2:11" ht="17.25" x14ac:dyDescent="0.25">
      <c r="B25" s="82">
        <v>2009</v>
      </c>
      <c r="C25" s="55">
        <v>65757</v>
      </c>
      <c r="D25" s="83">
        <v>61.17</v>
      </c>
      <c r="E25" s="71">
        <v>1947.36</v>
      </c>
      <c r="F25" s="55">
        <v>77282</v>
      </c>
      <c r="G25" s="83">
        <v>60.35</v>
      </c>
      <c r="H25" s="71">
        <v>873.68</v>
      </c>
      <c r="I25" s="55">
        <v>143039</v>
      </c>
      <c r="J25" s="83">
        <v>60.73</v>
      </c>
      <c r="K25" s="71">
        <v>1367.27</v>
      </c>
    </row>
    <row r="26" spans="2:11" ht="17.25" x14ac:dyDescent="0.25">
      <c r="B26" s="82">
        <v>2010</v>
      </c>
      <c r="C26" s="55">
        <v>95614</v>
      </c>
      <c r="D26" s="83">
        <v>60</v>
      </c>
      <c r="E26" s="71">
        <v>1994.1</v>
      </c>
      <c r="F26" s="55">
        <v>88185</v>
      </c>
      <c r="G26" s="83">
        <v>59.85</v>
      </c>
      <c r="H26" s="71">
        <v>1044.22</v>
      </c>
      <c r="I26" s="55">
        <v>183799</v>
      </c>
      <c r="J26" s="83">
        <v>59.93</v>
      </c>
      <c r="K26" s="71">
        <v>1538.35</v>
      </c>
    </row>
    <row r="27" spans="2:11" ht="17.25" x14ac:dyDescent="0.25">
      <c r="B27" s="82">
        <v>2011</v>
      </c>
      <c r="C27" s="55">
        <v>81331</v>
      </c>
      <c r="D27" s="83">
        <v>59.88</v>
      </c>
      <c r="E27" s="71">
        <v>2116.85</v>
      </c>
      <c r="F27" s="55">
        <v>58739</v>
      </c>
      <c r="G27" s="83">
        <v>59.81</v>
      </c>
      <c r="H27" s="71">
        <v>1169.32</v>
      </c>
      <c r="I27" s="55">
        <v>140070</v>
      </c>
      <c r="J27" s="83">
        <v>59.85</v>
      </c>
      <c r="K27" s="71">
        <v>1719.5</v>
      </c>
    </row>
    <row r="28" spans="2:11" ht="17.25" x14ac:dyDescent="0.25">
      <c r="B28" s="82">
        <v>2012</v>
      </c>
      <c r="C28" s="55">
        <v>79030</v>
      </c>
      <c r="D28" s="83">
        <v>61.13</v>
      </c>
      <c r="E28" s="71">
        <v>1938.68</v>
      </c>
      <c r="F28" s="55">
        <v>79330</v>
      </c>
      <c r="G28" s="83">
        <v>60.61</v>
      </c>
      <c r="H28" s="71">
        <v>1040.3499999999999</v>
      </c>
      <c r="I28" s="55">
        <v>158360</v>
      </c>
      <c r="J28" s="83">
        <v>60.87</v>
      </c>
      <c r="K28" s="71">
        <v>1488.66</v>
      </c>
    </row>
    <row r="29" spans="2:11" ht="17.25" x14ac:dyDescent="0.25">
      <c r="B29" s="82">
        <v>2013</v>
      </c>
      <c r="C29" s="55">
        <v>54784</v>
      </c>
      <c r="D29" s="83">
        <v>62.19</v>
      </c>
      <c r="E29" s="71">
        <v>1964.28</v>
      </c>
      <c r="F29" s="55">
        <v>41863</v>
      </c>
      <c r="G29" s="83">
        <v>60.51</v>
      </c>
      <c r="H29" s="71">
        <v>1258.1400000000001</v>
      </c>
      <c r="I29" s="55">
        <v>96647</v>
      </c>
      <c r="J29" s="83">
        <v>61.46</v>
      </c>
      <c r="K29" s="71">
        <v>1658.41</v>
      </c>
    </row>
    <row r="30" spans="2:11" ht="17.25" x14ac:dyDescent="0.25">
      <c r="B30" s="82">
        <v>2014</v>
      </c>
      <c r="C30" s="55">
        <v>52069</v>
      </c>
      <c r="D30" s="83">
        <v>63.18</v>
      </c>
      <c r="E30" s="71">
        <v>1774.44</v>
      </c>
      <c r="F30" s="55">
        <v>45047</v>
      </c>
      <c r="G30" s="83">
        <v>60.43</v>
      </c>
      <c r="H30" s="71">
        <v>1449.51</v>
      </c>
      <c r="I30" s="55">
        <v>97116</v>
      </c>
      <c r="J30" s="83">
        <v>61.9</v>
      </c>
      <c r="K30" s="71">
        <v>1623.72</v>
      </c>
    </row>
    <row r="31" spans="2:11" ht="17.25" x14ac:dyDescent="0.25">
      <c r="B31" s="82">
        <v>2015</v>
      </c>
      <c r="C31" s="55">
        <v>85068</v>
      </c>
      <c r="D31" s="83">
        <v>62.3</v>
      </c>
      <c r="E31" s="71">
        <v>2058.3200000000002</v>
      </c>
      <c r="F31" s="55">
        <v>62717</v>
      </c>
      <c r="G31" s="83">
        <v>60.78</v>
      </c>
      <c r="H31" s="71">
        <v>1454.95</v>
      </c>
      <c r="I31" s="55">
        <v>147785</v>
      </c>
      <c r="J31" s="83">
        <v>61.65</v>
      </c>
      <c r="K31" s="71">
        <v>1802.27</v>
      </c>
    </row>
    <row r="32" spans="2:11" ht="17.25" x14ac:dyDescent="0.25">
      <c r="B32" s="82">
        <v>2016</v>
      </c>
      <c r="C32" s="55">
        <v>71657</v>
      </c>
      <c r="D32" s="83">
        <v>62.75</v>
      </c>
      <c r="E32" s="71">
        <v>2117.35</v>
      </c>
      <c r="F32" s="55">
        <v>43305</v>
      </c>
      <c r="G32" s="83">
        <v>61.37</v>
      </c>
      <c r="H32" s="71">
        <v>1392.87</v>
      </c>
      <c r="I32" s="55">
        <v>114962</v>
      </c>
      <c r="J32" s="83">
        <v>62.23</v>
      </c>
      <c r="K32" s="71">
        <v>1844.45</v>
      </c>
    </row>
    <row r="33" spans="2:11" ht="17.25" x14ac:dyDescent="0.25">
      <c r="B33" s="82">
        <v>2017</v>
      </c>
      <c r="C33" s="55">
        <v>98172</v>
      </c>
      <c r="D33" s="83">
        <v>62.86</v>
      </c>
      <c r="E33" s="71">
        <v>2114.44</v>
      </c>
      <c r="F33" s="55">
        <v>52481</v>
      </c>
      <c r="G33" s="83">
        <v>62.33</v>
      </c>
      <c r="H33" s="71">
        <v>1371.88</v>
      </c>
      <c r="I33" s="55">
        <v>150653</v>
      </c>
      <c r="J33" s="83">
        <v>62.67</v>
      </c>
      <c r="K33" s="71">
        <v>1855.76</v>
      </c>
    </row>
    <row r="34" spans="2:11" ht="17.25" x14ac:dyDescent="0.25">
      <c r="B34" s="82">
        <v>2018</v>
      </c>
      <c r="C34" s="55">
        <v>100780</v>
      </c>
      <c r="D34" s="83">
        <v>62.92</v>
      </c>
      <c r="E34" s="71">
        <v>2071.4</v>
      </c>
      <c r="F34" s="55">
        <v>38431</v>
      </c>
      <c r="G34" s="83">
        <v>61.82</v>
      </c>
      <c r="H34" s="71">
        <v>1619.25</v>
      </c>
      <c r="I34" s="55">
        <v>139211</v>
      </c>
      <c r="J34" s="83">
        <v>62.62</v>
      </c>
      <c r="K34" s="71">
        <v>1946.58</v>
      </c>
    </row>
    <row r="35" spans="2:11" ht="17.25" x14ac:dyDescent="0.25">
      <c r="B35" s="82">
        <v>2019</v>
      </c>
      <c r="C35" s="55">
        <v>115788</v>
      </c>
      <c r="D35" s="83">
        <v>63.27</v>
      </c>
      <c r="E35" s="71">
        <v>2141.41</v>
      </c>
      <c r="F35" s="55">
        <v>52195</v>
      </c>
      <c r="G35" s="83">
        <v>62.87</v>
      </c>
      <c r="H35" s="71">
        <v>1329.11</v>
      </c>
      <c r="I35" s="55">
        <v>167983</v>
      </c>
      <c r="J35" s="83">
        <v>63.14</v>
      </c>
      <c r="K35" s="71">
        <v>1889.01</v>
      </c>
    </row>
    <row r="36" spans="2:11" ht="17.25" x14ac:dyDescent="0.25">
      <c r="B36" s="82">
        <v>2020</v>
      </c>
      <c r="C36" s="55">
        <v>122125</v>
      </c>
      <c r="D36" s="83">
        <v>63.27</v>
      </c>
      <c r="E36" s="71">
        <v>2096.79</v>
      </c>
      <c r="F36" s="55">
        <v>84403</v>
      </c>
      <c r="G36" s="83">
        <v>64.12</v>
      </c>
      <c r="H36" s="71">
        <v>1196.4100000000001</v>
      </c>
      <c r="I36" s="55">
        <v>206528</v>
      </c>
      <c r="J36" s="83">
        <v>63.61</v>
      </c>
      <c r="K36" s="71">
        <v>1728.83</v>
      </c>
    </row>
    <row r="37" spans="2:11" ht="17.25" x14ac:dyDescent="0.25">
      <c r="B37" s="82">
        <v>2021</v>
      </c>
      <c r="C37" s="55">
        <v>123333</v>
      </c>
      <c r="D37" s="83">
        <v>63.3</v>
      </c>
      <c r="E37" s="71">
        <v>2021.47</v>
      </c>
      <c r="F37" s="55">
        <v>95687</v>
      </c>
      <c r="G37" s="83">
        <v>64.14</v>
      </c>
      <c r="H37" s="71">
        <v>1171.6500000000001</v>
      </c>
      <c r="I37" s="55">
        <v>219020</v>
      </c>
      <c r="J37" s="83">
        <v>63.67</v>
      </c>
      <c r="K37" s="71">
        <v>1650.19</v>
      </c>
    </row>
    <row r="38" spans="2:11" ht="17.25" x14ac:dyDescent="0.25">
      <c r="B38" s="82">
        <v>2022</v>
      </c>
      <c r="C38" s="55">
        <v>103967</v>
      </c>
      <c r="D38" s="83">
        <v>63.29</v>
      </c>
      <c r="E38" s="71">
        <v>1989.69</v>
      </c>
      <c r="F38" s="55">
        <v>87844</v>
      </c>
      <c r="G38" s="83">
        <v>64.09</v>
      </c>
      <c r="H38" s="71">
        <v>1181.0899999999999</v>
      </c>
      <c r="I38" s="55">
        <v>191811</v>
      </c>
      <c r="J38" s="83">
        <v>63.66</v>
      </c>
      <c r="K38" s="71">
        <v>1619.37</v>
      </c>
    </row>
    <row r="39" spans="2:11" ht="39.75" customHeight="1" x14ac:dyDescent="0.25">
      <c r="B39" s="123" t="s">
        <v>161</v>
      </c>
      <c r="C39" s="123"/>
      <c r="D39" s="123"/>
      <c r="E39" s="123"/>
      <c r="F39" s="123"/>
      <c r="G39" s="123"/>
      <c r="H39" s="123"/>
      <c r="I39" s="123"/>
      <c r="J39" s="123"/>
      <c r="K39" s="123"/>
    </row>
  </sheetData>
  <mergeCells count="7">
    <mergeCell ref="B39:K39"/>
    <mergeCell ref="B2:K2"/>
    <mergeCell ref="B3:B4"/>
    <mergeCell ref="C3:E3"/>
    <mergeCell ref="F3:H3"/>
    <mergeCell ref="I3:K3"/>
    <mergeCell ref="C5:K5"/>
  </mergeCells>
  <pageMargins left="0.7" right="0.7" top="0.75" bottom="0.75" header="0.3" footer="0.3"/>
  <pageSetup paperSize="9" scale="6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2E97C-4655-4D2F-A562-5B7DAE003FD3}">
  <sheetPr>
    <pageSetUpPr fitToPage="1"/>
  </sheetPr>
  <dimension ref="B2:K39"/>
  <sheetViews>
    <sheetView topLeftCell="A25" workbookViewId="0">
      <selection activeCell="I3" sqref="I3:K3"/>
    </sheetView>
  </sheetViews>
  <sheetFormatPr defaultRowHeight="15" x14ac:dyDescent="0.25"/>
  <cols>
    <col min="2" max="2" width="15.140625" customWidth="1"/>
    <col min="3" max="3" width="16.42578125" customWidth="1"/>
    <col min="4" max="4" width="15.42578125" customWidth="1"/>
    <col min="5" max="5" width="13.42578125" customWidth="1"/>
    <col min="6" max="6" width="16.28515625" customWidth="1"/>
    <col min="7" max="7" width="13.85546875" customWidth="1"/>
    <col min="8" max="8" width="14" customWidth="1"/>
    <col min="9" max="9" width="16" customWidth="1"/>
    <col min="10" max="10" width="12.42578125" customWidth="1"/>
    <col min="11" max="11" width="14.85546875" customWidth="1"/>
  </cols>
  <sheetData>
    <row r="2" spans="2:11" ht="40.5" customHeight="1" x14ac:dyDescent="0.25">
      <c r="B2" s="109" t="s">
        <v>175</v>
      </c>
      <c r="C2" s="109"/>
      <c r="D2" s="109"/>
      <c r="E2" s="109"/>
      <c r="F2" s="109"/>
      <c r="G2" s="109"/>
      <c r="H2" s="109"/>
      <c r="I2" s="109"/>
      <c r="J2" s="109"/>
      <c r="K2" s="109"/>
    </row>
    <row r="3" spans="2:11" ht="17.25" x14ac:dyDescent="0.25">
      <c r="B3" s="113" t="s">
        <v>121</v>
      </c>
      <c r="C3" s="113" t="s">
        <v>8</v>
      </c>
      <c r="D3" s="113"/>
      <c r="E3" s="113"/>
      <c r="F3" s="113" t="s">
        <v>9</v>
      </c>
      <c r="G3" s="113"/>
      <c r="H3" s="113"/>
      <c r="I3" s="113" t="s">
        <v>12</v>
      </c>
      <c r="J3" s="113"/>
      <c r="K3" s="113"/>
    </row>
    <row r="4" spans="2:11" ht="51.75" x14ac:dyDescent="0.25">
      <c r="B4" s="113"/>
      <c r="C4" s="103" t="s">
        <v>84</v>
      </c>
      <c r="D4" s="103" t="s">
        <v>122</v>
      </c>
      <c r="E4" s="103" t="s">
        <v>123</v>
      </c>
      <c r="F4" s="103" t="s">
        <v>84</v>
      </c>
      <c r="G4" s="103" t="s">
        <v>122</v>
      </c>
      <c r="H4" s="103" t="s">
        <v>123</v>
      </c>
      <c r="I4" s="103" t="s">
        <v>84</v>
      </c>
      <c r="J4" s="103" t="s">
        <v>122</v>
      </c>
      <c r="K4" s="103" t="s">
        <v>123</v>
      </c>
    </row>
    <row r="5" spans="2:11" ht="17.25" x14ac:dyDescent="0.4">
      <c r="B5" s="79"/>
      <c r="C5" s="127" t="s">
        <v>126</v>
      </c>
      <c r="D5" s="127"/>
      <c r="E5" s="127"/>
      <c r="F5" s="127"/>
      <c r="G5" s="127"/>
      <c r="H5" s="127"/>
      <c r="I5" s="127"/>
      <c r="J5" s="127"/>
      <c r="K5" s="127"/>
    </row>
    <row r="6" spans="2:11" ht="17.25" x14ac:dyDescent="0.25">
      <c r="B6" s="82" t="s">
        <v>125</v>
      </c>
      <c r="C6" s="55">
        <v>21672</v>
      </c>
      <c r="D6" s="83">
        <v>55.47</v>
      </c>
      <c r="E6" s="71">
        <v>964.65</v>
      </c>
      <c r="F6" s="55">
        <v>56097</v>
      </c>
      <c r="G6" s="83">
        <v>59.67</v>
      </c>
      <c r="H6" s="71">
        <v>526.54999999999995</v>
      </c>
      <c r="I6" s="55">
        <v>77769</v>
      </c>
      <c r="J6" s="83">
        <v>58.5</v>
      </c>
      <c r="K6" s="71">
        <v>648.64</v>
      </c>
    </row>
    <row r="7" spans="2:11" ht="17.25" x14ac:dyDescent="0.25">
      <c r="B7" s="82">
        <v>1991</v>
      </c>
      <c r="C7" s="55">
        <v>15694</v>
      </c>
      <c r="D7" s="83">
        <v>56.42</v>
      </c>
      <c r="E7" s="71">
        <v>986.36</v>
      </c>
      <c r="F7" s="55">
        <v>20687</v>
      </c>
      <c r="G7" s="83">
        <v>59.32</v>
      </c>
      <c r="H7" s="71">
        <v>545.65</v>
      </c>
      <c r="I7" s="55">
        <v>36381</v>
      </c>
      <c r="J7" s="83">
        <v>58.07</v>
      </c>
      <c r="K7" s="71">
        <v>735.76</v>
      </c>
    </row>
    <row r="8" spans="2:11" ht="17.25" x14ac:dyDescent="0.25">
      <c r="B8" s="82">
        <v>1992</v>
      </c>
      <c r="C8" s="55">
        <v>56698</v>
      </c>
      <c r="D8" s="83">
        <v>54.84</v>
      </c>
      <c r="E8" s="71">
        <v>947.17</v>
      </c>
      <c r="F8" s="55">
        <v>55365</v>
      </c>
      <c r="G8" s="83">
        <v>56.1</v>
      </c>
      <c r="H8" s="71">
        <v>584.95000000000005</v>
      </c>
      <c r="I8" s="55">
        <v>112063</v>
      </c>
      <c r="J8" s="83">
        <v>55.46</v>
      </c>
      <c r="K8" s="71">
        <v>768.22</v>
      </c>
    </row>
    <row r="9" spans="2:11" ht="17.25" x14ac:dyDescent="0.25">
      <c r="B9" s="82">
        <v>1993</v>
      </c>
      <c r="C9" s="55">
        <v>5602</v>
      </c>
      <c r="D9" s="83">
        <v>59.64</v>
      </c>
      <c r="E9" s="71">
        <v>1068.49</v>
      </c>
      <c r="F9" s="55">
        <v>22131</v>
      </c>
      <c r="G9" s="83">
        <v>60.06</v>
      </c>
      <c r="H9" s="71">
        <v>551.36</v>
      </c>
      <c r="I9" s="55">
        <v>27733</v>
      </c>
      <c r="J9" s="83">
        <v>59.97</v>
      </c>
      <c r="K9" s="71">
        <v>655.82</v>
      </c>
    </row>
    <row r="10" spans="2:11" ht="17.25" x14ac:dyDescent="0.25">
      <c r="B10" s="82">
        <v>1994</v>
      </c>
      <c r="C10" s="55">
        <v>58836</v>
      </c>
      <c r="D10" s="83">
        <v>56.78</v>
      </c>
      <c r="E10" s="71">
        <v>1177.6400000000001</v>
      </c>
      <c r="F10" s="55">
        <v>44697</v>
      </c>
      <c r="G10" s="83">
        <v>57.53</v>
      </c>
      <c r="H10" s="71">
        <v>640.1</v>
      </c>
      <c r="I10" s="55">
        <v>103533</v>
      </c>
      <c r="J10" s="83">
        <v>57.11</v>
      </c>
      <c r="K10" s="71">
        <v>945.58</v>
      </c>
    </row>
    <row r="11" spans="2:11" ht="17.25" x14ac:dyDescent="0.25">
      <c r="B11" s="82">
        <v>1995</v>
      </c>
      <c r="C11" s="55">
        <v>20938</v>
      </c>
      <c r="D11" s="83">
        <v>56.91</v>
      </c>
      <c r="E11" s="71">
        <v>1235.6300000000001</v>
      </c>
      <c r="F11" s="55">
        <v>28826</v>
      </c>
      <c r="G11" s="83">
        <v>59.57</v>
      </c>
      <c r="H11" s="71">
        <v>596.58000000000004</v>
      </c>
      <c r="I11" s="55">
        <v>49764</v>
      </c>
      <c r="J11" s="83">
        <v>58.45</v>
      </c>
      <c r="K11" s="71">
        <v>865.46</v>
      </c>
    </row>
    <row r="12" spans="2:11" ht="17.25" x14ac:dyDescent="0.25">
      <c r="B12" s="82">
        <v>1996</v>
      </c>
      <c r="C12" s="55">
        <v>93629</v>
      </c>
      <c r="D12" s="83">
        <v>56.5</v>
      </c>
      <c r="E12" s="71">
        <v>1219.82</v>
      </c>
      <c r="F12" s="55">
        <v>48077</v>
      </c>
      <c r="G12" s="83">
        <v>57.72</v>
      </c>
      <c r="H12" s="71">
        <v>659.82</v>
      </c>
      <c r="I12" s="55">
        <v>141706</v>
      </c>
      <c r="J12" s="83">
        <v>56.92</v>
      </c>
      <c r="K12" s="71">
        <v>1029.83</v>
      </c>
    </row>
    <row r="13" spans="2:11" ht="17.25" x14ac:dyDescent="0.25">
      <c r="B13" s="82">
        <v>1997</v>
      </c>
      <c r="C13" s="55">
        <v>60528</v>
      </c>
      <c r="D13" s="83">
        <v>57.11</v>
      </c>
      <c r="E13" s="71">
        <v>1232.6199999999999</v>
      </c>
      <c r="F13" s="55">
        <v>43758</v>
      </c>
      <c r="G13" s="83">
        <v>58.46</v>
      </c>
      <c r="H13" s="71">
        <v>659.49</v>
      </c>
      <c r="I13" s="55">
        <v>104286</v>
      </c>
      <c r="J13" s="83">
        <v>57.68</v>
      </c>
      <c r="K13" s="71">
        <v>992.13</v>
      </c>
    </row>
    <row r="14" spans="2:11" ht="17.25" x14ac:dyDescent="0.25">
      <c r="B14" s="82">
        <v>1998</v>
      </c>
      <c r="C14" s="55">
        <v>12734</v>
      </c>
      <c r="D14" s="83">
        <v>62.5</v>
      </c>
      <c r="E14" s="71">
        <v>991.96</v>
      </c>
      <c r="F14" s="55">
        <v>33492</v>
      </c>
      <c r="G14" s="83">
        <v>60.14</v>
      </c>
      <c r="H14" s="71">
        <v>592.9</v>
      </c>
      <c r="I14" s="55">
        <v>46226</v>
      </c>
      <c r="J14" s="83">
        <v>60.79</v>
      </c>
      <c r="K14" s="71">
        <v>702.83</v>
      </c>
    </row>
    <row r="15" spans="2:11" ht="17.25" x14ac:dyDescent="0.25">
      <c r="B15" s="82">
        <v>1999</v>
      </c>
      <c r="C15" s="55">
        <v>42423</v>
      </c>
      <c r="D15" s="83">
        <v>60.94</v>
      </c>
      <c r="E15" s="71">
        <v>1142.47</v>
      </c>
      <c r="F15" s="55">
        <v>41545</v>
      </c>
      <c r="G15" s="83">
        <v>59.93</v>
      </c>
      <c r="H15" s="71">
        <v>633.94000000000005</v>
      </c>
      <c r="I15" s="55">
        <v>83968</v>
      </c>
      <c r="J15" s="83">
        <v>60.44</v>
      </c>
      <c r="K15" s="71">
        <v>890.87</v>
      </c>
    </row>
    <row r="16" spans="2:11" ht="17.25" x14ac:dyDescent="0.25">
      <c r="B16" s="82">
        <v>2000</v>
      </c>
      <c r="C16" s="55">
        <v>40227</v>
      </c>
      <c r="D16" s="83">
        <v>60.89</v>
      </c>
      <c r="E16" s="71">
        <v>1170.99</v>
      </c>
      <c r="F16" s="55">
        <v>43954</v>
      </c>
      <c r="G16" s="83">
        <v>59.9</v>
      </c>
      <c r="H16" s="71">
        <v>651.58000000000004</v>
      </c>
      <c r="I16" s="55">
        <v>84181</v>
      </c>
      <c r="J16" s="83">
        <v>60.37</v>
      </c>
      <c r="K16" s="71">
        <v>899.78</v>
      </c>
    </row>
    <row r="17" spans="2:11" ht="17.25" x14ac:dyDescent="0.25">
      <c r="B17" s="82">
        <v>2001</v>
      </c>
      <c r="C17" s="55">
        <v>52382</v>
      </c>
      <c r="D17" s="83">
        <v>60.45</v>
      </c>
      <c r="E17" s="71">
        <v>1228.06</v>
      </c>
      <c r="F17" s="55">
        <v>55975</v>
      </c>
      <c r="G17" s="83">
        <v>59.8</v>
      </c>
      <c r="H17" s="71">
        <v>683.61</v>
      </c>
      <c r="I17" s="55">
        <v>108357</v>
      </c>
      <c r="J17" s="83">
        <v>60.11</v>
      </c>
      <c r="K17" s="71">
        <v>946.81</v>
      </c>
    </row>
    <row r="18" spans="2:11" ht="17.25" x14ac:dyDescent="0.25">
      <c r="B18" s="82">
        <v>2002</v>
      </c>
      <c r="C18" s="55">
        <v>56367</v>
      </c>
      <c r="D18" s="83">
        <v>60.04</v>
      </c>
      <c r="E18" s="71">
        <v>1223.3599999999999</v>
      </c>
      <c r="F18" s="55">
        <v>58365</v>
      </c>
      <c r="G18" s="83">
        <v>59.62</v>
      </c>
      <c r="H18" s="71">
        <v>682.77</v>
      </c>
      <c r="I18" s="55">
        <v>114732</v>
      </c>
      <c r="J18" s="83">
        <v>59.83</v>
      </c>
      <c r="K18" s="71">
        <v>948.36</v>
      </c>
    </row>
    <row r="19" spans="2:11" ht="17.25" x14ac:dyDescent="0.25">
      <c r="B19" s="82">
        <v>2003</v>
      </c>
      <c r="C19" s="55">
        <v>69482</v>
      </c>
      <c r="D19" s="83">
        <v>60.08</v>
      </c>
      <c r="E19" s="71">
        <v>1252.0899999999999</v>
      </c>
      <c r="F19" s="55">
        <v>62814</v>
      </c>
      <c r="G19" s="83">
        <v>59.69</v>
      </c>
      <c r="H19" s="71">
        <v>715.16</v>
      </c>
      <c r="I19" s="55">
        <v>132296</v>
      </c>
      <c r="J19" s="83">
        <v>59.9</v>
      </c>
      <c r="K19" s="71">
        <v>997.15</v>
      </c>
    </row>
    <row r="20" spans="2:11" ht="17.25" x14ac:dyDescent="0.25">
      <c r="B20" s="82">
        <v>2004</v>
      </c>
      <c r="C20" s="55">
        <v>66303</v>
      </c>
      <c r="D20" s="83">
        <v>60.4</v>
      </c>
      <c r="E20" s="71">
        <v>1246.74</v>
      </c>
      <c r="F20" s="55">
        <v>61588</v>
      </c>
      <c r="G20" s="83">
        <v>59.78</v>
      </c>
      <c r="H20" s="71">
        <v>718.5</v>
      </c>
      <c r="I20" s="55">
        <v>127891</v>
      </c>
      <c r="J20" s="83">
        <v>60.1</v>
      </c>
      <c r="K20" s="71">
        <v>992.36</v>
      </c>
    </row>
    <row r="21" spans="2:11" ht="17.25" x14ac:dyDescent="0.25">
      <c r="B21" s="82">
        <v>2005</v>
      </c>
      <c r="C21" s="55">
        <v>68399</v>
      </c>
      <c r="D21" s="83">
        <v>60.42</v>
      </c>
      <c r="E21" s="71">
        <v>1257.8399999999999</v>
      </c>
      <c r="F21" s="55">
        <v>58622</v>
      </c>
      <c r="G21" s="83">
        <v>59.81</v>
      </c>
      <c r="H21" s="71">
        <v>743.56</v>
      </c>
      <c r="I21" s="55">
        <v>127021</v>
      </c>
      <c r="J21" s="83">
        <v>60.14</v>
      </c>
      <c r="K21" s="71">
        <v>1020.49</v>
      </c>
    </row>
    <row r="22" spans="2:11" ht="17.25" x14ac:dyDescent="0.25">
      <c r="B22" s="82">
        <v>2006</v>
      </c>
      <c r="C22" s="55">
        <v>70131</v>
      </c>
      <c r="D22" s="83">
        <v>60.36</v>
      </c>
      <c r="E22" s="71">
        <v>1282.6300000000001</v>
      </c>
      <c r="F22" s="55">
        <v>69373</v>
      </c>
      <c r="G22" s="83">
        <v>59.85</v>
      </c>
      <c r="H22" s="71">
        <v>744.24</v>
      </c>
      <c r="I22" s="55">
        <v>139504</v>
      </c>
      <c r="J22" s="83">
        <v>60.11</v>
      </c>
      <c r="K22" s="71">
        <v>1014.9</v>
      </c>
    </row>
    <row r="23" spans="2:11" ht="17.25" x14ac:dyDescent="0.25">
      <c r="B23" s="82">
        <v>2007</v>
      </c>
      <c r="C23" s="55">
        <v>74442</v>
      </c>
      <c r="D23" s="83">
        <v>60.37</v>
      </c>
      <c r="E23" s="71">
        <v>1301</v>
      </c>
      <c r="F23" s="55">
        <v>69674</v>
      </c>
      <c r="G23" s="83">
        <v>59.84</v>
      </c>
      <c r="H23" s="71">
        <v>758.8</v>
      </c>
      <c r="I23" s="55">
        <v>144116</v>
      </c>
      <c r="J23" s="83">
        <v>60.11</v>
      </c>
      <c r="K23" s="71">
        <v>1038.8699999999999</v>
      </c>
    </row>
    <row r="24" spans="2:11" ht="17.25" x14ac:dyDescent="0.25">
      <c r="B24" s="82">
        <v>2008</v>
      </c>
      <c r="C24" s="55">
        <v>58047</v>
      </c>
      <c r="D24" s="83">
        <v>59.71</v>
      </c>
      <c r="E24" s="71">
        <v>1418.89</v>
      </c>
      <c r="F24" s="55">
        <v>33125</v>
      </c>
      <c r="G24" s="83">
        <v>59.88</v>
      </c>
      <c r="H24" s="71">
        <v>846.9</v>
      </c>
      <c r="I24" s="55">
        <v>91172</v>
      </c>
      <c r="J24" s="83">
        <v>59.77</v>
      </c>
      <c r="K24" s="71">
        <v>1211.07</v>
      </c>
    </row>
    <row r="25" spans="2:11" ht="17.25" x14ac:dyDescent="0.25">
      <c r="B25" s="82">
        <v>2009</v>
      </c>
      <c r="C25" s="55">
        <v>47965</v>
      </c>
      <c r="D25" s="83">
        <v>61.33</v>
      </c>
      <c r="E25" s="71">
        <v>1256.29</v>
      </c>
      <c r="F25" s="55">
        <v>52693</v>
      </c>
      <c r="G25" s="83">
        <v>60.54</v>
      </c>
      <c r="H25" s="71">
        <v>730.43</v>
      </c>
      <c r="I25" s="55">
        <v>100658</v>
      </c>
      <c r="J25" s="83">
        <v>60.92</v>
      </c>
      <c r="K25" s="71">
        <v>981.01</v>
      </c>
    </row>
    <row r="26" spans="2:11" ht="17.25" x14ac:dyDescent="0.25">
      <c r="B26" s="82">
        <v>2010</v>
      </c>
      <c r="C26" s="55">
        <v>62531</v>
      </c>
      <c r="D26" s="83">
        <v>61.1</v>
      </c>
      <c r="E26" s="71">
        <v>1320.68</v>
      </c>
      <c r="F26" s="55">
        <v>52828</v>
      </c>
      <c r="G26" s="83">
        <v>60.53</v>
      </c>
      <c r="H26" s="71">
        <v>775.4</v>
      </c>
      <c r="I26" s="55">
        <v>115359</v>
      </c>
      <c r="J26" s="83">
        <v>60.84</v>
      </c>
      <c r="K26" s="71">
        <v>1070.97</v>
      </c>
    </row>
    <row r="27" spans="2:11" ht="17.25" x14ac:dyDescent="0.25">
      <c r="B27" s="82">
        <v>2011</v>
      </c>
      <c r="C27" s="55">
        <v>47142</v>
      </c>
      <c r="D27" s="83">
        <v>61.19</v>
      </c>
      <c r="E27" s="71">
        <v>1321.3</v>
      </c>
      <c r="F27" s="55">
        <v>40889</v>
      </c>
      <c r="G27" s="83">
        <v>60.56</v>
      </c>
      <c r="H27" s="71">
        <v>794.62</v>
      </c>
      <c r="I27" s="55">
        <v>88031</v>
      </c>
      <c r="J27" s="83">
        <v>60.9</v>
      </c>
      <c r="K27" s="71">
        <v>1076.67</v>
      </c>
    </row>
    <row r="28" spans="2:11" ht="17.25" x14ac:dyDescent="0.25">
      <c r="B28" s="82">
        <v>2012</v>
      </c>
      <c r="C28" s="55">
        <v>41866</v>
      </c>
      <c r="D28" s="83">
        <v>63.11</v>
      </c>
      <c r="E28" s="71">
        <v>1234.9100000000001</v>
      </c>
      <c r="F28" s="55">
        <v>24755</v>
      </c>
      <c r="G28" s="83">
        <v>61.71</v>
      </c>
      <c r="H28" s="71">
        <v>800.9</v>
      </c>
      <c r="I28" s="55">
        <v>66621</v>
      </c>
      <c r="J28" s="83">
        <v>62.59</v>
      </c>
      <c r="K28" s="71">
        <v>1073.6400000000001</v>
      </c>
    </row>
    <row r="29" spans="2:11" ht="17.25" x14ac:dyDescent="0.25">
      <c r="B29" s="82">
        <v>2013</v>
      </c>
      <c r="C29" s="55">
        <v>48097</v>
      </c>
      <c r="D29" s="83">
        <v>62.89</v>
      </c>
      <c r="E29" s="71">
        <v>1245.58</v>
      </c>
      <c r="F29" s="55">
        <v>35183</v>
      </c>
      <c r="G29" s="83">
        <v>61.26</v>
      </c>
      <c r="H29" s="71">
        <v>837.31</v>
      </c>
      <c r="I29" s="55">
        <v>83280</v>
      </c>
      <c r="J29" s="83">
        <v>62.2</v>
      </c>
      <c r="K29" s="71">
        <v>1073.0999999999999</v>
      </c>
    </row>
    <row r="30" spans="2:11" ht="17.25" x14ac:dyDescent="0.25">
      <c r="B30" s="82">
        <v>2014</v>
      </c>
      <c r="C30" s="55">
        <v>38642</v>
      </c>
      <c r="D30" s="83">
        <v>64.400000000000006</v>
      </c>
      <c r="E30" s="71">
        <v>1121.8699999999999</v>
      </c>
      <c r="F30" s="55">
        <v>17776</v>
      </c>
      <c r="G30" s="83">
        <v>61.02</v>
      </c>
      <c r="H30" s="71">
        <v>973.51</v>
      </c>
      <c r="I30" s="55">
        <v>56418</v>
      </c>
      <c r="J30" s="83">
        <v>63.34</v>
      </c>
      <c r="K30" s="71">
        <v>1075.1300000000001</v>
      </c>
    </row>
    <row r="31" spans="2:11" ht="17.25" x14ac:dyDescent="0.25">
      <c r="B31" s="82">
        <v>2015</v>
      </c>
      <c r="C31" s="55">
        <v>62096</v>
      </c>
      <c r="D31" s="83">
        <v>63.14</v>
      </c>
      <c r="E31" s="71">
        <v>1358.64</v>
      </c>
      <c r="F31" s="55">
        <v>21357</v>
      </c>
      <c r="G31" s="83">
        <v>61.08</v>
      </c>
      <c r="H31" s="71">
        <v>1021.7</v>
      </c>
      <c r="I31" s="55">
        <v>83453</v>
      </c>
      <c r="J31" s="83">
        <v>62.61</v>
      </c>
      <c r="K31" s="71">
        <v>1272.4100000000001</v>
      </c>
    </row>
    <row r="32" spans="2:11" ht="17.25" x14ac:dyDescent="0.25">
      <c r="B32" s="82">
        <v>2016</v>
      </c>
      <c r="C32" s="55">
        <v>47043</v>
      </c>
      <c r="D32" s="83">
        <v>63.44</v>
      </c>
      <c r="E32" s="71">
        <v>1377.19</v>
      </c>
      <c r="F32" s="55">
        <v>16798</v>
      </c>
      <c r="G32" s="83">
        <v>61.64</v>
      </c>
      <c r="H32" s="71">
        <v>1012.88</v>
      </c>
      <c r="I32" s="55">
        <v>63841</v>
      </c>
      <c r="J32" s="83">
        <v>62.97</v>
      </c>
      <c r="K32" s="71">
        <v>1281.33</v>
      </c>
    </row>
    <row r="33" spans="2:11" ht="17.25" x14ac:dyDescent="0.25">
      <c r="B33" s="82">
        <v>2017</v>
      </c>
      <c r="C33" s="55">
        <v>71810</v>
      </c>
      <c r="D33" s="83">
        <v>63.68</v>
      </c>
      <c r="E33" s="71">
        <v>1392.22</v>
      </c>
      <c r="F33" s="55">
        <v>22774</v>
      </c>
      <c r="G33" s="83">
        <v>62.08</v>
      </c>
      <c r="H33" s="71">
        <v>1032.72</v>
      </c>
      <c r="I33" s="55">
        <v>94584</v>
      </c>
      <c r="J33" s="83">
        <v>63.3</v>
      </c>
      <c r="K33" s="71">
        <v>1305.6600000000001</v>
      </c>
    </row>
    <row r="34" spans="2:11" ht="17.25" x14ac:dyDescent="0.25">
      <c r="B34" s="82">
        <v>2018</v>
      </c>
      <c r="C34" s="55">
        <v>76494</v>
      </c>
      <c r="D34" s="83">
        <v>63.85</v>
      </c>
      <c r="E34" s="71">
        <v>1392.22</v>
      </c>
      <c r="F34" s="55">
        <v>23178</v>
      </c>
      <c r="G34" s="83">
        <v>63.23</v>
      </c>
      <c r="H34" s="71">
        <v>1019.67</v>
      </c>
      <c r="I34" s="55">
        <v>99672</v>
      </c>
      <c r="J34" s="83">
        <v>63.71</v>
      </c>
      <c r="K34" s="71">
        <v>1305.58</v>
      </c>
    </row>
    <row r="35" spans="2:11" ht="17.25" x14ac:dyDescent="0.25">
      <c r="B35" s="82">
        <v>2019</v>
      </c>
      <c r="C35" s="55">
        <v>76340</v>
      </c>
      <c r="D35" s="83">
        <v>63.9</v>
      </c>
      <c r="E35" s="71">
        <v>1448.74</v>
      </c>
      <c r="F35" s="55">
        <v>31252</v>
      </c>
      <c r="G35" s="83">
        <v>64.260000000000005</v>
      </c>
      <c r="H35" s="71">
        <v>920.87</v>
      </c>
      <c r="I35" s="55">
        <v>107592</v>
      </c>
      <c r="J35" s="83">
        <v>64.010000000000005</v>
      </c>
      <c r="K35" s="71">
        <v>1295.4100000000001</v>
      </c>
    </row>
    <row r="36" spans="2:11" ht="17.25" x14ac:dyDescent="0.25">
      <c r="B36" s="82">
        <v>2020</v>
      </c>
      <c r="C36" s="55">
        <v>84936</v>
      </c>
      <c r="D36" s="83">
        <v>63.98</v>
      </c>
      <c r="E36" s="71">
        <v>1374.25</v>
      </c>
      <c r="F36" s="55">
        <v>46511</v>
      </c>
      <c r="G36" s="83">
        <v>64.790000000000006</v>
      </c>
      <c r="H36" s="71">
        <v>855.04</v>
      </c>
      <c r="I36" s="55">
        <v>131447</v>
      </c>
      <c r="J36" s="83">
        <v>64.27</v>
      </c>
      <c r="K36" s="71">
        <v>1190.54</v>
      </c>
    </row>
    <row r="37" spans="2:11" ht="17.25" x14ac:dyDescent="0.25">
      <c r="B37" s="82">
        <v>2021</v>
      </c>
      <c r="C37" s="55">
        <v>83807</v>
      </c>
      <c r="D37" s="83">
        <v>64</v>
      </c>
      <c r="E37" s="71">
        <v>1278.52</v>
      </c>
      <c r="F37" s="55">
        <v>48380</v>
      </c>
      <c r="G37" s="83">
        <v>64.790000000000006</v>
      </c>
      <c r="H37" s="71">
        <v>832.05</v>
      </c>
      <c r="I37" s="55">
        <v>132187</v>
      </c>
      <c r="J37" s="83">
        <v>64.290000000000006</v>
      </c>
      <c r="K37" s="71">
        <v>1115.1099999999999</v>
      </c>
    </row>
    <row r="38" spans="2:11" ht="17.25" x14ac:dyDescent="0.25">
      <c r="B38" s="82">
        <v>2022</v>
      </c>
      <c r="C38" s="55">
        <v>69073</v>
      </c>
      <c r="D38" s="83">
        <v>64.09</v>
      </c>
      <c r="E38" s="71">
        <v>1221.8</v>
      </c>
      <c r="F38" s="55">
        <v>42702</v>
      </c>
      <c r="G38" s="83">
        <v>64.78</v>
      </c>
      <c r="H38" s="71">
        <v>822.81</v>
      </c>
      <c r="I38" s="55">
        <v>111775</v>
      </c>
      <c r="J38" s="83">
        <v>64.36</v>
      </c>
      <c r="K38" s="71">
        <v>1069.3699999999999</v>
      </c>
    </row>
    <row r="39" spans="2:11" ht="30.75" customHeight="1" x14ac:dyDescent="0.25">
      <c r="B39" s="123" t="s">
        <v>162</v>
      </c>
      <c r="C39" s="123"/>
      <c r="D39" s="123"/>
      <c r="E39" s="123"/>
      <c r="F39" s="123"/>
      <c r="G39" s="123"/>
      <c r="H39" s="123"/>
      <c r="I39" s="123"/>
      <c r="J39" s="123"/>
      <c r="K39" s="123"/>
    </row>
  </sheetData>
  <mergeCells count="7">
    <mergeCell ref="B39:K39"/>
    <mergeCell ref="B2:K2"/>
    <mergeCell ref="B3:B4"/>
    <mergeCell ref="C3:E3"/>
    <mergeCell ref="F3:H3"/>
    <mergeCell ref="I3:K3"/>
    <mergeCell ref="C5:K5"/>
  </mergeCells>
  <pageMargins left="0.7" right="0.7" top="0.75" bottom="0.75" header="0.3" footer="0.3"/>
  <pageSetup paperSize="9" scale="6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19F80-E66E-42E5-85EC-7FC2B7164C8B}">
  <sheetPr>
    <pageSetUpPr fitToPage="1"/>
  </sheetPr>
  <dimension ref="B2:H29"/>
  <sheetViews>
    <sheetView tabSelected="1" topLeftCell="A10" workbookViewId="0">
      <selection activeCell="B28" sqref="B28"/>
    </sheetView>
  </sheetViews>
  <sheetFormatPr defaultRowHeight="15" x14ac:dyDescent="0.25"/>
  <cols>
    <col min="2" max="2" width="20" customWidth="1"/>
    <col min="3" max="3" width="12.42578125" customWidth="1"/>
    <col min="4" max="4" width="16.5703125" customWidth="1"/>
    <col min="5" max="5" width="15.85546875" customWidth="1"/>
    <col min="6" max="6" width="18.42578125" customWidth="1"/>
    <col min="7" max="7" width="13.5703125" customWidth="1"/>
    <col min="8" max="8" width="16" customWidth="1"/>
  </cols>
  <sheetData>
    <row r="2" spans="2:8" ht="44.25" customHeight="1" x14ac:dyDescent="0.25">
      <c r="B2" s="109" t="s">
        <v>163</v>
      </c>
      <c r="C2" s="109"/>
      <c r="D2" s="109"/>
      <c r="E2" s="109"/>
      <c r="F2" s="109"/>
      <c r="G2" s="109"/>
      <c r="H2" s="109"/>
    </row>
    <row r="3" spans="2:8" ht="22.5" customHeight="1" x14ac:dyDescent="0.25">
      <c r="B3" s="125" t="s">
        <v>11</v>
      </c>
      <c r="C3" s="113" t="s">
        <v>8</v>
      </c>
      <c r="D3" s="113"/>
      <c r="E3" s="113" t="s">
        <v>9</v>
      </c>
      <c r="F3" s="113"/>
      <c r="G3" s="113" t="s">
        <v>12</v>
      </c>
      <c r="H3" s="113"/>
    </row>
    <row r="4" spans="2:8" ht="34.5" x14ac:dyDescent="0.25">
      <c r="B4" s="125"/>
      <c r="C4" s="103" t="s">
        <v>81</v>
      </c>
      <c r="D4" s="103" t="s">
        <v>82</v>
      </c>
      <c r="E4" s="103" t="s">
        <v>81</v>
      </c>
      <c r="F4" s="103" t="s">
        <v>82</v>
      </c>
      <c r="G4" s="103" t="s">
        <v>81</v>
      </c>
      <c r="H4" s="103" t="s">
        <v>82</v>
      </c>
    </row>
    <row r="5" spans="2:8" ht="17.25" x14ac:dyDescent="0.25">
      <c r="B5" s="129" t="s">
        <v>78</v>
      </c>
      <c r="C5" s="129" t="s">
        <v>78</v>
      </c>
      <c r="D5" s="129"/>
      <c r="E5" s="129"/>
      <c r="F5" s="129"/>
      <c r="G5" s="129"/>
      <c r="H5" s="129"/>
    </row>
    <row r="6" spans="2:8" ht="14.45" customHeight="1" x14ac:dyDescent="0.25">
      <c r="B6" s="58" t="s">
        <v>75</v>
      </c>
      <c r="C6" s="55">
        <v>121427</v>
      </c>
      <c r="D6" s="56">
        <v>37.946409447651668</v>
      </c>
      <c r="E6" s="55">
        <v>16829</v>
      </c>
      <c r="F6" s="56">
        <v>52.058655891615665</v>
      </c>
      <c r="G6" s="55">
        <v>138256</v>
      </c>
      <c r="H6" s="56">
        <v>39.653067859622738</v>
      </c>
    </row>
    <row r="7" spans="2:8" ht="14.45" customHeight="1" x14ac:dyDescent="0.25">
      <c r="B7" s="58" t="s">
        <v>14</v>
      </c>
      <c r="C7" s="55">
        <v>61113</v>
      </c>
      <c r="D7" s="56">
        <v>36.374244432444812</v>
      </c>
      <c r="E7" s="55">
        <v>8139</v>
      </c>
      <c r="F7" s="56">
        <v>46.896284555842236</v>
      </c>
      <c r="G7" s="55">
        <v>69252</v>
      </c>
      <c r="H7" s="56">
        <v>37.621740888349798</v>
      </c>
    </row>
    <row r="8" spans="2:8" ht="14.45" customHeight="1" x14ac:dyDescent="0.25">
      <c r="B8" s="58" t="s">
        <v>15</v>
      </c>
      <c r="C8" s="55">
        <v>243916</v>
      </c>
      <c r="D8" s="56">
        <v>38.627394840846854</v>
      </c>
      <c r="E8" s="55">
        <v>28839</v>
      </c>
      <c r="F8" s="56">
        <v>45.126271021880093</v>
      </c>
      <c r="G8" s="55">
        <v>272755</v>
      </c>
      <c r="H8" s="56">
        <v>39.313748895528953</v>
      </c>
    </row>
    <row r="9" spans="2:8" ht="14.45" customHeight="1" x14ac:dyDescent="0.25">
      <c r="B9" s="58" t="s">
        <v>16</v>
      </c>
      <c r="C9" s="55">
        <v>6010</v>
      </c>
      <c r="D9" s="56">
        <v>31.843234608985025</v>
      </c>
      <c r="E9" s="55">
        <v>702</v>
      </c>
      <c r="F9" s="56">
        <v>35.27461538461538</v>
      </c>
      <c r="G9" s="55">
        <v>6712</v>
      </c>
      <c r="H9" s="56">
        <v>32.203471394517287</v>
      </c>
    </row>
    <row r="10" spans="2:8" s="73" customFormat="1" ht="14.45" customHeight="1" x14ac:dyDescent="0.4">
      <c r="B10" s="99" t="s">
        <v>10</v>
      </c>
      <c r="C10" s="100">
        <v>432466</v>
      </c>
      <c r="D10" s="101">
        <v>38.027751800141516</v>
      </c>
      <c r="E10" s="100">
        <v>54509</v>
      </c>
      <c r="F10" s="101">
        <v>47.402346034599788</v>
      </c>
      <c r="G10" s="100">
        <v>486975</v>
      </c>
      <c r="H10" s="101">
        <v>39.076709748960418</v>
      </c>
    </row>
    <row r="11" spans="2:8" ht="14.45" customHeight="1" x14ac:dyDescent="0.25">
      <c r="B11" s="129" t="s">
        <v>79</v>
      </c>
      <c r="C11" s="129" t="s">
        <v>79</v>
      </c>
      <c r="D11" s="129"/>
      <c r="E11" s="129"/>
      <c r="F11" s="129"/>
      <c r="G11" s="129"/>
      <c r="H11" s="129"/>
    </row>
    <row r="12" spans="2:8" ht="14.45" customHeight="1" x14ac:dyDescent="0.25">
      <c r="B12" s="58" t="s">
        <v>75</v>
      </c>
      <c r="C12" s="55">
        <v>10610</v>
      </c>
      <c r="D12" s="56">
        <v>74.83939491046182</v>
      </c>
      <c r="E12" s="55">
        <v>1902</v>
      </c>
      <c r="F12" s="56">
        <v>89.713880126182957</v>
      </c>
      <c r="G12" s="55">
        <v>12512</v>
      </c>
      <c r="H12" s="56">
        <v>77.09847826086957</v>
      </c>
    </row>
    <row r="13" spans="2:8" ht="17.25" x14ac:dyDescent="0.25">
      <c r="B13" s="58" t="s">
        <v>14</v>
      </c>
      <c r="C13" s="55">
        <v>10030</v>
      </c>
      <c r="D13" s="56">
        <v>65.393040877367895</v>
      </c>
      <c r="E13" s="55">
        <v>1503</v>
      </c>
      <c r="F13" s="56">
        <v>77.787744510978044</v>
      </c>
      <c r="G13" s="55">
        <v>11533</v>
      </c>
      <c r="H13" s="56">
        <v>67.002089655770391</v>
      </c>
    </row>
    <row r="14" spans="2:8" ht="17.25" x14ac:dyDescent="0.25">
      <c r="B14" s="58" t="s">
        <v>15</v>
      </c>
      <c r="C14" s="55">
        <v>58169</v>
      </c>
      <c r="D14" s="56">
        <v>67.490164864446683</v>
      </c>
      <c r="E14" s="55">
        <v>9413</v>
      </c>
      <c r="F14" s="56">
        <v>65.199362583660886</v>
      </c>
      <c r="G14" s="55">
        <v>67582</v>
      </c>
      <c r="H14" s="56">
        <v>67.159182030718242</v>
      </c>
    </row>
    <row r="15" spans="2:8" ht="17.25" x14ac:dyDescent="0.25">
      <c r="B15" s="58" t="s">
        <v>16</v>
      </c>
      <c r="C15" s="55">
        <v>670</v>
      </c>
      <c r="D15" s="56">
        <v>47.767522388059703</v>
      </c>
      <c r="E15" s="55">
        <v>51</v>
      </c>
      <c r="F15" s="56">
        <v>61.796862745098039</v>
      </c>
      <c r="G15" s="55">
        <v>721</v>
      </c>
      <c r="H15" s="56">
        <v>48.755187239944519</v>
      </c>
    </row>
    <row r="16" spans="2:8" s="73" customFormat="1" ht="17.25" x14ac:dyDescent="0.4">
      <c r="B16" s="99" t="s">
        <v>10</v>
      </c>
      <c r="C16" s="100">
        <v>79479</v>
      </c>
      <c r="D16" s="101">
        <v>68.033444557681904</v>
      </c>
      <c r="E16" s="100">
        <v>12869</v>
      </c>
      <c r="F16" s="101">
        <v>70.285100629419532</v>
      </c>
      <c r="G16" s="100">
        <v>92348</v>
      </c>
      <c r="H16" s="101">
        <v>68.346140035517834</v>
      </c>
    </row>
    <row r="17" spans="2:8" ht="17.25" x14ac:dyDescent="0.25">
      <c r="B17" s="129" t="s">
        <v>80</v>
      </c>
      <c r="C17" s="129"/>
      <c r="D17" s="129"/>
      <c r="E17" s="129"/>
      <c r="F17" s="129"/>
      <c r="G17" s="129"/>
      <c r="H17" s="129"/>
    </row>
    <row r="18" spans="2:8" ht="17.25" x14ac:dyDescent="0.25">
      <c r="B18" s="58" t="s">
        <v>75</v>
      </c>
      <c r="C18" s="55">
        <v>9509</v>
      </c>
      <c r="D18" s="56">
        <v>82.958330003154899</v>
      </c>
      <c r="E18" s="55">
        <v>80624</v>
      </c>
      <c r="F18" s="56">
        <v>69.50737993649534</v>
      </c>
      <c r="G18" s="55">
        <v>90133</v>
      </c>
      <c r="H18" s="56">
        <v>70.920302996682679</v>
      </c>
    </row>
    <row r="19" spans="2:8" ht="17.25" x14ac:dyDescent="0.25">
      <c r="B19" s="58" t="s">
        <v>14</v>
      </c>
      <c r="C19" s="55">
        <v>4351</v>
      </c>
      <c r="D19" s="56">
        <v>85.742096069869007</v>
      </c>
      <c r="E19" s="55">
        <v>41477</v>
      </c>
      <c r="F19" s="56">
        <v>67.372663886009107</v>
      </c>
      <c r="G19" s="55">
        <v>45828</v>
      </c>
      <c r="H19" s="56">
        <v>69.122218294492455</v>
      </c>
    </row>
    <row r="20" spans="2:8" ht="17.25" x14ac:dyDescent="0.25">
      <c r="B20" s="58" t="s">
        <v>15</v>
      </c>
      <c r="C20" s="55">
        <v>18789</v>
      </c>
      <c r="D20" s="56">
        <v>83.762551492894787</v>
      </c>
      <c r="E20" s="55">
        <v>149991</v>
      </c>
      <c r="F20" s="56">
        <v>68.726185171110274</v>
      </c>
      <c r="G20" s="55">
        <v>168780</v>
      </c>
      <c r="H20" s="56">
        <v>70.398023462495559</v>
      </c>
    </row>
    <row r="21" spans="2:8" ht="17.25" x14ac:dyDescent="0.25">
      <c r="B21" s="58" t="s">
        <v>16</v>
      </c>
      <c r="C21" s="55">
        <v>96</v>
      </c>
      <c r="D21" s="56">
        <v>108.94833333333332</v>
      </c>
      <c r="E21" s="55">
        <v>435</v>
      </c>
      <c r="F21" s="56">
        <v>145.92399999999998</v>
      </c>
      <c r="G21" s="55">
        <v>531</v>
      </c>
      <c r="H21" s="56">
        <v>139.2364595103578</v>
      </c>
    </row>
    <row r="22" spans="2:8" s="73" customFormat="1" ht="17.25" x14ac:dyDescent="0.4">
      <c r="B22" s="99" t="s">
        <v>10</v>
      </c>
      <c r="C22" s="100">
        <v>32745</v>
      </c>
      <c r="D22" s="101">
        <v>83.864533821957551</v>
      </c>
      <c r="E22" s="100">
        <v>272527</v>
      </c>
      <c r="F22" s="101">
        <v>68.868205021887732</v>
      </c>
      <c r="G22" s="100">
        <v>305272</v>
      </c>
      <c r="H22" s="101">
        <v>70.480368458292929</v>
      </c>
    </row>
    <row r="23" spans="2:8" ht="17.25" x14ac:dyDescent="0.25">
      <c r="B23" s="129" t="s">
        <v>10</v>
      </c>
      <c r="C23" s="129" t="s">
        <v>10</v>
      </c>
      <c r="D23" s="129"/>
      <c r="E23" s="129"/>
      <c r="F23" s="129"/>
      <c r="G23" s="129"/>
      <c r="H23" s="129"/>
    </row>
    <row r="24" spans="2:8" ht="17.25" x14ac:dyDescent="0.25">
      <c r="B24" s="58" t="s">
        <v>75</v>
      </c>
      <c r="C24" s="55">
        <v>141546</v>
      </c>
      <c r="D24" s="56">
        <v>43.724485396973428</v>
      </c>
      <c r="E24" s="55">
        <v>99355</v>
      </c>
      <c r="F24" s="56">
        <v>66.937055206079208</v>
      </c>
      <c r="G24" s="55">
        <v>240901</v>
      </c>
      <c r="H24" s="56">
        <v>53.292018464016337</v>
      </c>
    </row>
    <row r="25" spans="2:8" ht="17.25" x14ac:dyDescent="0.25">
      <c r="B25" s="58" t="s">
        <v>14</v>
      </c>
      <c r="C25" s="55">
        <v>75494</v>
      </c>
      <c r="D25" s="56">
        <v>43.074294645932127</v>
      </c>
      <c r="E25" s="55">
        <v>51119</v>
      </c>
      <c r="F25" s="56">
        <v>64.423390520158847</v>
      </c>
      <c r="G25" s="55">
        <v>126613</v>
      </c>
      <c r="H25" s="56">
        <v>51.688919384265439</v>
      </c>
    </row>
    <row r="26" spans="2:8" ht="17.25" x14ac:dyDescent="0.25">
      <c r="B26" s="58" t="s">
        <v>15</v>
      </c>
      <c r="C26" s="55">
        <v>320874</v>
      </c>
      <c r="D26" s="56">
        <v>46.504681183268197</v>
      </c>
      <c r="E26" s="55">
        <v>188243</v>
      </c>
      <c r="F26" s="56">
        <v>64.93106176590895</v>
      </c>
      <c r="G26" s="55">
        <v>509117</v>
      </c>
      <c r="H26" s="56">
        <v>53.31861222469491</v>
      </c>
    </row>
    <row r="27" spans="2:8" ht="17.25" x14ac:dyDescent="0.25">
      <c r="B27" s="58" t="s">
        <v>16</v>
      </c>
      <c r="C27" s="55">
        <v>6776</v>
      </c>
      <c r="D27" s="56">
        <v>34.516168831168827</v>
      </c>
      <c r="E27" s="55">
        <v>1188</v>
      </c>
      <c r="F27" s="56">
        <v>76.921035353535359</v>
      </c>
      <c r="G27" s="55">
        <v>7964</v>
      </c>
      <c r="H27" s="56">
        <v>40.843496986438971</v>
      </c>
    </row>
    <row r="28" spans="2:8" s="73" customFormat="1" ht="17.25" x14ac:dyDescent="0.4">
      <c r="B28" s="99" t="s">
        <v>10</v>
      </c>
      <c r="C28" s="100">
        <v>544690</v>
      </c>
      <c r="D28" s="101">
        <v>45.15429701297986</v>
      </c>
      <c r="E28" s="100">
        <v>339905</v>
      </c>
      <c r="F28" s="101">
        <v>65.487297686118183</v>
      </c>
      <c r="G28" s="100">
        <v>884595</v>
      </c>
      <c r="H28" s="101">
        <v>52.966540959422105</v>
      </c>
    </row>
    <row r="29" spans="2:8" ht="24" customHeight="1" x14ac:dyDescent="0.25">
      <c r="B29" s="123" t="s">
        <v>154</v>
      </c>
      <c r="C29" s="123"/>
      <c r="D29" s="123"/>
      <c r="E29" s="123"/>
      <c r="F29" s="123"/>
      <c r="G29" s="123"/>
      <c r="H29" s="123"/>
    </row>
  </sheetData>
  <mergeCells count="10">
    <mergeCell ref="B11:H11"/>
    <mergeCell ref="B17:H17"/>
    <mergeCell ref="B23:H23"/>
    <mergeCell ref="B29:H29"/>
    <mergeCell ref="B2:H2"/>
    <mergeCell ref="B3:B4"/>
    <mergeCell ref="C3:D3"/>
    <mergeCell ref="E3:F3"/>
    <mergeCell ref="G3:H3"/>
    <mergeCell ref="B5:H5"/>
  </mergeCells>
  <pageMargins left="0.7" right="0.7"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S14"/>
  <sheetViews>
    <sheetView topLeftCell="B1" zoomScaleNormal="100" workbookViewId="0">
      <selection activeCell="B2" sqref="B2:K9"/>
    </sheetView>
  </sheetViews>
  <sheetFormatPr defaultRowHeight="15" x14ac:dyDescent="0.25"/>
  <cols>
    <col min="2" max="2" width="19.42578125" customWidth="1"/>
    <col min="3" max="3" width="18.85546875" customWidth="1"/>
    <col min="4" max="4" width="11.42578125" customWidth="1"/>
    <col min="5" max="5" width="21.7109375" customWidth="1"/>
    <col min="6" max="6" width="13.42578125" customWidth="1"/>
    <col min="7" max="7" width="11.7109375" customWidth="1"/>
    <col min="8" max="8" width="23.42578125" customWidth="1"/>
    <col min="9" max="9" width="15.140625" customWidth="1"/>
    <col min="10" max="10" width="10.85546875" customWidth="1"/>
    <col min="11" max="11" width="23.28515625" customWidth="1"/>
    <col min="18" max="18" width="9.85546875" bestFit="1" customWidth="1"/>
  </cols>
  <sheetData>
    <row r="2" spans="2:19" ht="42.75" customHeight="1" x14ac:dyDescent="0.25">
      <c r="B2" s="109" t="s">
        <v>138</v>
      </c>
      <c r="C2" s="109"/>
      <c r="D2" s="109"/>
      <c r="E2" s="109"/>
      <c r="F2" s="109"/>
      <c r="G2" s="109"/>
      <c r="H2" s="109"/>
      <c r="I2" s="109"/>
      <c r="J2" s="109"/>
      <c r="K2" s="109"/>
    </row>
    <row r="3" spans="2:19" ht="24.75" customHeight="1" x14ac:dyDescent="0.25">
      <c r="B3" s="110" t="s">
        <v>11</v>
      </c>
      <c r="C3" s="110" t="s">
        <v>8</v>
      </c>
      <c r="D3" s="110"/>
      <c r="E3" s="110"/>
      <c r="F3" s="110" t="s">
        <v>9</v>
      </c>
      <c r="G3" s="110"/>
      <c r="H3" s="110"/>
      <c r="I3" s="110" t="s">
        <v>12</v>
      </c>
      <c r="J3" s="110"/>
      <c r="K3" s="110"/>
    </row>
    <row r="4" spans="2:19" ht="56.25" customHeight="1" x14ac:dyDescent="0.25">
      <c r="B4" s="110"/>
      <c r="C4" s="103" t="s">
        <v>1</v>
      </c>
      <c r="D4" s="103" t="s">
        <v>4</v>
      </c>
      <c r="E4" s="103" t="s">
        <v>140</v>
      </c>
      <c r="F4" s="103" t="s">
        <v>1</v>
      </c>
      <c r="G4" s="103" t="s">
        <v>4</v>
      </c>
      <c r="H4" s="103" t="s">
        <v>140</v>
      </c>
      <c r="I4" s="103" t="s">
        <v>1</v>
      </c>
      <c r="J4" s="103" t="s">
        <v>4</v>
      </c>
      <c r="K4" s="103" t="s">
        <v>142</v>
      </c>
    </row>
    <row r="5" spans="2:19" ht="17.25" x14ac:dyDescent="0.25">
      <c r="B5" s="18" t="s">
        <v>13</v>
      </c>
      <c r="C5" s="19">
        <v>3459242</v>
      </c>
      <c r="D5" s="20">
        <f>+C5/C$9</f>
        <v>0.4668488945942707</v>
      </c>
      <c r="E5" s="21">
        <v>2158.6784748</v>
      </c>
      <c r="F5" s="19">
        <v>3845412</v>
      </c>
      <c r="G5" s="20">
        <f>+F5/F$9</f>
        <v>0.47347978482557063</v>
      </c>
      <c r="H5" s="21">
        <v>1524.3365899</v>
      </c>
      <c r="I5" s="19">
        <f>+C5+F5</f>
        <v>7304654</v>
      </c>
      <c r="J5" s="20">
        <f>+I5/I$9</f>
        <v>0.47031629222544186</v>
      </c>
      <c r="K5" s="21">
        <v>1824.7398794000001</v>
      </c>
      <c r="N5" s="5"/>
      <c r="O5" s="7"/>
      <c r="P5" s="5"/>
      <c r="Q5" s="7"/>
      <c r="R5" s="5"/>
      <c r="S5" s="7"/>
    </row>
    <row r="6" spans="2:19" ht="17.25" x14ac:dyDescent="0.25">
      <c r="B6" s="18" t="s">
        <v>14</v>
      </c>
      <c r="C6" s="19">
        <v>1432767</v>
      </c>
      <c r="D6" s="20">
        <f>+C6/C$9</f>
        <v>0.19336192442192521</v>
      </c>
      <c r="E6" s="21">
        <v>2122.6109129000001</v>
      </c>
      <c r="F6" s="19">
        <v>1594190</v>
      </c>
      <c r="G6" s="20">
        <f>+F6/F$9</f>
        <v>0.19629021238064387</v>
      </c>
      <c r="H6" s="21">
        <v>1528.4970796</v>
      </c>
      <c r="I6" s="19">
        <f>+C6+F6</f>
        <v>3026957</v>
      </c>
      <c r="J6" s="20">
        <f>+I6/I$9</f>
        <v>0.19489317262198139</v>
      </c>
      <c r="K6" s="21">
        <v>1809.7124040000001</v>
      </c>
      <c r="N6" s="5"/>
      <c r="O6" s="7"/>
      <c r="P6" s="5"/>
      <c r="Q6" s="7"/>
      <c r="R6" s="5"/>
      <c r="S6" s="7"/>
    </row>
    <row r="7" spans="2:19" ht="16.5" customHeight="1" x14ac:dyDescent="0.25">
      <c r="B7" s="18" t="s">
        <v>15</v>
      </c>
      <c r="C7" s="19">
        <v>2357143</v>
      </c>
      <c r="D7" s="20">
        <f>+C7/C$9</f>
        <v>0.31811292877185898</v>
      </c>
      <c r="E7" s="21">
        <v>1694.1884029</v>
      </c>
      <c r="F7" s="19">
        <v>2502925</v>
      </c>
      <c r="G7" s="20">
        <f>+F7/F$9</f>
        <v>0.3081813835382376</v>
      </c>
      <c r="H7" s="21">
        <v>1302.7301803</v>
      </c>
      <c r="I7" s="19">
        <f t="shared" ref="I7:I8" si="0">+C7+F7</f>
        <v>4860068</v>
      </c>
      <c r="J7" s="20">
        <f>+I7/I$9</f>
        <v>0.31291956630985107</v>
      </c>
      <c r="K7" s="21">
        <v>1492.5882253</v>
      </c>
      <c r="N7" s="5"/>
      <c r="O7" s="7"/>
      <c r="P7" s="5"/>
      <c r="Q7" s="7"/>
      <c r="R7" s="5"/>
      <c r="S7" s="7"/>
    </row>
    <row r="8" spans="2:19" ht="17.25" x14ac:dyDescent="0.25">
      <c r="B8" s="18" t="s">
        <v>16</v>
      </c>
      <c r="C8" s="19">
        <v>160616</v>
      </c>
      <c r="D8" s="20">
        <f>+C8/C$9</f>
        <v>2.1676252211945097E-2</v>
      </c>
      <c r="E8" s="21">
        <v>562.00094460000003</v>
      </c>
      <c r="F8" s="19">
        <v>179070</v>
      </c>
      <c r="G8" s="20">
        <f>+F8/F$9</f>
        <v>2.2048619255547894E-2</v>
      </c>
      <c r="H8" s="21">
        <v>321.88321810000002</v>
      </c>
      <c r="I8" s="19">
        <f t="shared" si="0"/>
        <v>339686</v>
      </c>
      <c r="J8" s="20">
        <f>+I8/I$9</f>
        <v>2.1870968842725672E-2</v>
      </c>
      <c r="K8" s="21">
        <v>435.41968630000002</v>
      </c>
      <c r="N8" s="5"/>
      <c r="O8" s="7"/>
      <c r="P8" s="5"/>
      <c r="Q8" s="7"/>
      <c r="R8" s="5"/>
      <c r="S8" s="7"/>
    </row>
    <row r="9" spans="2:19" ht="17.25" x14ac:dyDescent="0.25">
      <c r="B9" s="22" t="s">
        <v>10</v>
      </c>
      <c r="C9" s="23">
        <v>7409768</v>
      </c>
      <c r="D9" s="24">
        <f>SUM(D5:D8)</f>
        <v>1</v>
      </c>
      <c r="E9" s="25">
        <v>1969.3340995999999</v>
      </c>
      <c r="F9" s="23">
        <v>8121597</v>
      </c>
      <c r="G9" s="24">
        <f>SUM(G5:G8)</f>
        <v>1</v>
      </c>
      <c r="H9" s="25">
        <v>1430.3458467999999</v>
      </c>
      <c r="I9" s="23">
        <f>SUM(I5:I8)</f>
        <v>15531365</v>
      </c>
      <c r="J9" s="24">
        <f>SUM(J5:J8)</f>
        <v>1</v>
      </c>
      <c r="K9" s="25">
        <v>1687.4885968999999</v>
      </c>
      <c r="N9" s="5"/>
      <c r="O9" s="7"/>
      <c r="P9" s="5"/>
      <c r="Q9" s="7"/>
      <c r="R9" s="5"/>
      <c r="S9" s="7"/>
    </row>
    <row r="10" spans="2:19" ht="15" customHeight="1" x14ac:dyDescent="0.25">
      <c r="B10" s="106" t="s">
        <v>136</v>
      </c>
      <c r="C10" s="106"/>
      <c r="D10" s="106"/>
      <c r="E10" s="106"/>
      <c r="F10" s="106"/>
      <c r="G10" s="106"/>
      <c r="H10" s="106"/>
      <c r="I10" s="106"/>
      <c r="J10" s="106"/>
      <c r="K10" s="106"/>
      <c r="N10" s="5"/>
      <c r="O10" s="7"/>
      <c r="P10" s="5"/>
      <c r="Q10" s="7"/>
      <c r="R10" s="5"/>
      <c r="S10" s="7"/>
    </row>
    <row r="11" spans="2:19" ht="28.5" customHeight="1" x14ac:dyDescent="0.25">
      <c r="B11" s="107" t="s">
        <v>137</v>
      </c>
      <c r="C11" s="107"/>
      <c r="D11" s="107"/>
      <c r="E11" s="107"/>
      <c r="F11" s="107"/>
      <c r="G11" s="107"/>
      <c r="H11" s="107"/>
      <c r="I11" s="107"/>
      <c r="J11" s="107"/>
      <c r="K11" s="107"/>
      <c r="N11" s="5"/>
      <c r="O11" s="7"/>
      <c r="P11" s="5"/>
      <c r="Q11" s="7"/>
      <c r="R11" s="5"/>
      <c r="S11" s="7"/>
    </row>
    <row r="12" spans="2:19" ht="15.75" x14ac:dyDescent="0.3">
      <c r="B12" s="17" t="s">
        <v>139</v>
      </c>
      <c r="C12" s="84"/>
      <c r="D12" s="84"/>
      <c r="E12" s="84"/>
      <c r="F12" s="85"/>
      <c r="G12" s="85"/>
      <c r="H12" s="86"/>
      <c r="I12" s="86"/>
      <c r="J12" s="86"/>
      <c r="K12" s="86"/>
    </row>
    <row r="13" spans="2:19" ht="15.75" x14ac:dyDescent="0.3">
      <c r="B13" s="17" t="s">
        <v>141</v>
      </c>
      <c r="C13" s="84"/>
      <c r="D13" s="84"/>
      <c r="E13" s="84"/>
      <c r="F13" s="85"/>
      <c r="G13" s="85"/>
      <c r="H13" s="86"/>
      <c r="I13" s="86"/>
      <c r="J13" s="86"/>
      <c r="K13" s="86"/>
    </row>
    <row r="14" spans="2:19" x14ac:dyDescent="0.25">
      <c r="C14" s="1"/>
      <c r="D14" s="1"/>
      <c r="E14" s="1"/>
      <c r="F14" s="1"/>
      <c r="G14" s="1"/>
      <c r="H14" s="1"/>
      <c r="I14" s="1"/>
      <c r="J14" s="1"/>
      <c r="K14" s="1"/>
    </row>
  </sheetData>
  <mergeCells count="7">
    <mergeCell ref="B10:K10"/>
    <mergeCell ref="B11:K11"/>
    <mergeCell ref="B2:K2"/>
    <mergeCell ref="B3:B4"/>
    <mergeCell ref="C3:E3"/>
    <mergeCell ref="F3:H3"/>
    <mergeCell ref="I3:K3"/>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T19"/>
  <sheetViews>
    <sheetView topLeftCell="A4" zoomScaleNormal="100" workbookViewId="0">
      <selection activeCell="B2" sqref="B2:L13"/>
    </sheetView>
  </sheetViews>
  <sheetFormatPr defaultRowHeight="15" x14ac:dyDescent="0.25"/>
  <cols>
    <col min="2" max="2" width="17.5703125" customWidth="1"/>
    <col min="3" max="3" width="19.5703125" customWidth="1"/>
    <col min="4" max="4" width="11" customWidth="1"/>
    <col min="5" max="5" width="21.28515625" customWidth="1"/>
    <col min="6" max="6" width="19.7109375" customWidth="1"/>
    <col min="7" max="7" width="14" customWidth="1"/>
    <col min="8" max="8" width="22.5703125" customWidth="1"/>
    <col min="9" max="9" width="16.85546875" customWidth="1"/>
    <col min="10" max="10" width="14.42578125" customWidth="1"/>
    <col min="11" max="11" width="17.28515625" customWidth="1"/>
    <col min="12" max="12" width="14.85546875" customWidth="1"/>
  </cols>
  <sheetData>
    <row r="2" spans="2:20" ht="42.75" customHeight="1" x14ac:dyDescent="0.25">
      <c r="B2" s="109" t="s">
        <v>144</v>
      </c>
      <c r="C2" s="109"/>
      <c r="D2" s="109"/>
      <c r="E2" s="109"/>
      <c r="F2" s="109"/>
      <c r="G2" s="109"/>
      <c r="H2" s="109"/>
      <c r="I2" s="109"/>
      <c r="J2" s="109"/>
      <c r="K2" s="109"/>
      <c r="L2" s="109"/>
    </row>
    <row r="3" spans="2:20" ht="17.25" customHeight="1" x14ac:dyDescent="0.25">
      <c r="B3" s="110" t="s">
        <v>18</v>
      </c>
      <c r="C3" s="110" t="s">
        <v>8</v>
      </c>
      <c r="D3" s="110"/>
      <c r="E3" s="110"/>
      <c r="F3" s="110" t="s">
        <v>9</v>
      </c>
      <c r="G3" s="110"/>
      <c r="H3" s="110"/>
      <c r="I3" s="110" t="s">
        <v>12</v>
      </c>
      <c r="J3" s="110"/>
      <c r="K3" s="110"/>
      <c r="L3" s="113" t="s">
        <v>19</v>
      </c>
    </row>
    <row r="4" spans="2:20" ht="45" customHeight="1" x14ac:dyDescent="0.25">
      <c r="B4" s="110"/>
      <c r="C4" s="103" t="s">
        <v>1</v>
      </c>
      <c r="D4" s="103" t="s">
        <v>4</v>
      </c>
      <c r="E4" s="103" t="s">
        <v>142</v>
      </c>
      <c r="F4" s="103" t="s">
        <v>1</v>
      </c>
      <c r="G4" s="103" t="s">
        <v>4</v>
      </c>
      <c r="H4" s="103" t="s">
        <v>142</v>
      </c>
      <c r="I4" s="103" t="s">
        <v>1</v>
      </c>
      <c r="J4" s="103" t="s">
        <v>4</v>
      </c>
      <c r="K4" s="103" t="s">
        <v>142</v>
      </c>
      <c r="L4" s="113"/>
    </row>
    <row r="5" spans="2:20" ht="17.25" x14ac:dyDescent="0.4">
      <c r="B5" s="26" t="s">
        <v>20</v>
      </c>
      <c r="C5" s="27">
        <v>204042</v>
      </c>
      <c r="D5" s="28">
        <f>+C5/C$13</f>
        <v>2.7536894542447211E-2</v>
      </c>
      <c r="E5" s="29">
        <v>409.19968770000003</v>
      </c>
      <c r="F5" s="27">
        <v>112769</v>
      </c>
      <c r="G5" s="28">
        <f>+F5/F$13</f>
        <v>1.3885077035957337E-2</v>
      </c>
      <c r="H5" s="29">
        <v>411.94443630000001</v>
      </c>
      <c r="I5" s="27">
        <v>316811</v>
      </c>
      <c r="J5" s="28">
        <f>+I5/I$13</f>
        <v>2.0398142726025692E-2</v>
      </c>
      <c r="K5" s="29">
        <v>410.17668209999999</v>
      </c>
      <c r="L5" s="30">
        <f>+F5/C5</f>
        <v>0.55267542956842219</v>
      </c>
      <c r="O5" s="5"/>
      <c r="P5" s="7"/>
      <c r="Q5" s="5"/>
      <c r="R5" s="7"/>
      <c r="S5" s="5"/>
      <c r="T5" s="7"/>
    </row>
    <row r="6" spans="2:20" ht="17.25" x14ac:dyDescent="0.4">
      <c r="B6" s="26" t="s">
        <v>21</v>
      </c>
      <c r="C6" s="27">
        <v>116992</v>
      </c>
      <c r="D6" s="28">
        <f>+C6/C$13</f>
        <v>1.578888839704563E-2</v>
      </c>
      <c r="E6" s="29">
        <v>813.57117649999998</v>
      </c>
      <c r="F6" s="27">
        <v>93409</v>
      </c>
      <c r="G6" s="28">
        <f>+F6/F$13</f>
        <v>1.1501309409959642E-2</v>
      </c>
      <c r="H6" s="29">
        <v>761.44906130000004</v>
      </c>
      <c r="I6" s="27">
        <v>210401</v>
      </c>
      <c r="J6" s="28">
        <f>+I6/I$13</f>
        <v>1.3546845367422632E-2</v>
      </c>
      <c r="K6" s="29">
        <v>790.43119779999995</v>
      </c>
      <c r="L6" s="30">
        <f>+F6/C6</f>
        <v>0.7984221143326039</v>
      </c>
      <c r="O6" s="5"/>
      <c r="P6" s="7"/>
      <c r="Q6" s="5"/>
      <c r="R6" s="7"/>
      <c r="S6" s="5"/>
      <c r="T6" s="7"/>
    </row>
    <row r="7" spans="2:20" ht="17.25" x14ac:dyDescent="0.4">
      <c r="B7" s="26" t="s">
        <v>22</v>
      </c>
      <c r="C7" s="27">
        <v>458579</v>
      </c>
      <c r="D7" s="28">
        <f t="shared" ref="D7:D12" si="0">+C7/C$13</f>
        <v>6.1888442391178779E-2</v>
      </c>
      <c r="E7" s="29">
        <v>1099.0726471</v>
      </c>
      <c r="F7" s="27">
        <v>526798</v>
      </c>
      <c r="G7" s="28">
        <f t="shared" ref="G7:G12" si="1">+F7/F$13</f>
        <v>6.4863843896711446E-2</v>
      </c>
      <c r="H7" s="29">
        <v>798.53228579999995</v>
      </c>
      <c r="I7" s="27">
        <v>985377</v>
      </c>
      <c r="J7" s="28">
        <f t="shared" ref="J7:J12" si="2">+I7/I$13</f>
        <v>6.3444327011824134E-2</v>
      </c>
      <c r="K7" s="29">
        <v>938.39905590000001</v>
      </c>
      <c r="L7" s="30">
        <f t="shared" ref="L7:L12" si="3">+F7/C7</f>
        <v>1.1487617182644647</v>
      </c>
      <c r="O7" s="5"/>
      <c r="P7" s="7"/>
      <c r="Q7" s="5"/>
      <c r="R7" s="7"/>
      <c r="S7" s="5"/>
      <c r="T7" s="7"/>
    </row>
    <row r="8" spans="2:20" ht="17.25" x14ac:dyDescent="0.4">
      <c r="B8" s="26" t="s">
        <v>23</v>
      </c>
      <c r="C8" s="27">
        <v>724922</v>
      </c>
      <c r="D8" s="28">
        <f>+C8/C$13</f>
        <v>9.7833292486350448E-2</v>
      </c>
      <c r="E8" s="29">
        <v>2073.9788196</v>
      </c>
      <c r="F8" s="27">
        <v>633583</v>
      </c>
      <c r="G8" s="28">
        <f t="shared" si="1"/>
        <v>7.8012120030087673E-2</v>
      </c>
      <c r="H8" s="29">
        <v>1443.2303778</v>
      </c>
      <c r="I8" s="27">
        <v>1358505</v>
      </c>
      <c r="J8" s="28">
        <f t="shared" si="2"/>
        <v>8.7468487154863717E-2</v>
      </c>
      <c r="K8" s="29">
        <v>1779.808765</v>
      </c>
      <c r="L8" s="30">
        <f t="shared" si="3"/>
        <v>0.87400161672566157</v>
      </c>
      <c r="O8" s="5"/>
      <c r="P8" s="7"/>
      <c r="Q8" s="5"/>
      <c r="R8" s="7"/>
      <c r="S8" s="5"/>
      <c r="T8" s="7"/>
    </row>
    <row r="9" spans="2:20" ht="17.25" x14ac:dyDescent="0.4">
      <c r="B9" s="26" t="s">
        <v>24</v>
      </c>
      <c r="C9" s="27">
        <v>1343609</v>
      </c>
      <c r="D9" s="28">
        <f t="shared" si="0"/>
        <v>0.18132942893758616</v>
      </c>
      <c r="E9" s="29">
        <v>2243.7423525999998</v>
      </c>
      <c r="F9" s="27">
        <v>1190732</v>
      </c>
      <c r="G9" s="28">
        <f t="shared" si="1"/>
        <v>0.14661303682022145</v>
      </c>
      <c r="H9" s="29">
        <v>1624.1192450000001</v>
      </c>
      <c r="I9" s="27">
        <v>2534341</v>
      </c>
      <c r="J9" s="28">
        <f t="shared" si="2"/>
        <v>0.16317567708955394</v>
      </c>
      <c r="K9" s="29">
        <v>1952.6193103000001</v>
      </c>
      <c r="L9" s="30">
        <f t="shared" si="3"/>
        <v>0.88621913071436709</v>
      </c>
      <c r="O9" s="5"/>
      <c r="P9" s="7"/>
      <c r="Q9" s="5"/>
      <c r="R9" s="7"/>
      <c r="S9" s="5"/>
      <c r="T9" s="7"/>
    </row>
    <row r="10" spans="2:20" ht="17.25" x14ac:dyDescent="0.4">
      <c r="B10" s="26" t="s">
        <v>25</v>
      </c>
      <c r="C10" s="27">
        <v>2768131</v>
      </c>
      <c r="D10" s="28">
        <f t="shared" si="0"/>
        <v>0.37357863296124794</v>
      </c>
      <c r="E10" s="29">
        <v>2125.7265444</v>
      </c>
      <c r="F10" s="27">
        <v>2808466</v>
      </c>
      <c r="G10" s="28">
        <f t="shared" si="1"/>
        <v>0.34580218644190297</v>
      </c>
      <c r="H10" s="29">
        <v>1463.3346684000001</v>
      </c>
      <c r="I10" s="27">
        <v>5576597</v>
      </c>
      <c r="J10" s="28">
        <f t="shared" si="2"/>
        <v>0.35905388869555249</v>
      </c>
      <c r="K10" s="29">
        <v>1792.1350975</v>
      </c>
      <c r="L10" s="30">
        <f t="shared" si="3"/>
        <v>1.0145712034582179</v>
      </c>
      <c r="O10" s="5"/>
      <c r="P10" s="7"/>
      <c r="Q10" s="5"/>
      <c r="R10" s="7"/>
      <c r="S10" s="5"/>
      <c r="T10" s="7"/>
    </row>
    <row r="11" spans="2:20" ht="17.25" x14ac:dyDescent="0.4">
      <c r="B11" s="31" t="s">
        <v>26</v>
      </c>
      <c r="C11" s="27">
        <v>1793481</v>
      </c>
      <c r="D11" s="28">
        <f t="shared" si="0"/>
        <v>0.24204280080024099</v>
      </c>
      <c r="E11" s="29">
        <v>1955.4930850000001</v>
      </c>
      <c r="F11" s="27">
        <v>2755798</v>
      </c>
      <c r="G11" s="28">
        <f t="shared" si="1"/>
        <v>0.33931725496845017</v>
      </c>
      <c r="H11" s="29">
        <v>1495.1701387999999</v>
      </c>
      <c r="I11" s="27">
        <v>4549279</v>
      </c>
      <c r="J11" s="28">
        <f t="shared" si="2"/>
        <v>0.29290915511933435</v>
      </c>
      <c r="K11" s="29">
        <v>1676.6451500999999</v>
      </c>
      <c r="L11" s="30">
        <f t="shared" si="3"/>
        <v>1.5365638108237556</v>
      </c>
      <c r="O11" s="5"/>
      <c r="P11" s="7"/>
      <c r="Q11" s="5"/>
      <c r="R11" s="7"/>
      <c r="S11" s="5"/>
      <c r="T11" s="7"/>
    </row>
    <row r="12" spans="2:20" ht="17.25" x14ac:dyDescent="0.4">
      <c r="B12" s="31" t="s">
        <v>17</v>
      </c>
      <c r="C12" s="27">
        <v>12</v>
      </c>
      <c r="D12" s="28">
        <f t="shared" si="0"/>
        <v>1.6194839028698333E-6</v>
      </c>
      <c r="E12" s="29">
        <v>615.35416669999995</v>
      </c>
      <c r="F12" s="27">
        <v>42</v>
      </c>
      <c r="G12" s="28">
        <f t="shared" si="1"/>
        <v>5.1713967092925194E-6</v>
      </c>
      <c r="H12" s="29">
        <v>881.8945238</v>
      </c>
      <c r="I12" s="27">
        <v>54</v>
      </c>
      <c r="J12" s="28">
        <f t="shared" si="2"/>
        <v>3.4768354230294634E-6</v>
      </c>
      <c r="K12" s="29">
        <v>822.66333329999998</v>
      </c>
      <c r="L12" s="30">
        <f t="shared" si="3"/>
        <v>3.5</v>
      </c>
      <c r="O12" s="8"/>
      <c r="P12" s="7"/>
      <c r="Q12" s="8"/>
      <c r="R12" s="7"/>
      <c r="S12" s="8"/>
      <c r="T12" s="7"/>
    </row>
    <row r="13" spans="2:20" ht="17.25" x14ac:dyDescent="0.4">
      <c r="B13" s="32" t="s">
        <v>10</v>
      </c>
      <c r="C13" s="33">
        <f>SUM(C5:C12)</f>
        <v>7409768</v>
      </c>
      <c r="D13" s="34">
        <f>SUM(D5:D12)</f>
        <v>1</v>
      </c>
      <c r="E13" s="35">
        <v>1969.3340995999999</v>
      </c>
      <c r="F13" s="33">
        <f>SUM(F5:F12)</f>
        <v>8121597</v>
      </c>
      <c r="G13" s="34">
        <f>SUM(G5:G12)</f>
        <v>1</v>
      </c>
      <c r="H13" s="35">
        <v>1430.3458467999999</v>
      </c>
      <c r="I13" s="33">
        <f>SUM(I5:I12)</f>
        <v>15531365</v>
      </c>
      <c r="J13" s="34">
        <f>SUM(J5:J12)</f>
        <v>0.99999999999999989</v>
      </c>
      <c r="K13" s="35">
        <v>1687.4885968999999</v>
      </c>
      <c r="L13" s="36">
        <f>+F13/C13</f>
        <v>1.0960663005913276</v>
      </c>
      <c r="O13" s="5"/>
      <c r="P13" s="7"/>
      <c r="Q13" s="5"/>
      <c r="R13" s="7"/>
      <c r="S13" s="5"/>
      <c r="T13" s="7"/>
    </row>
    <row r="14" spans="2:20" ht="19.5" customHeight="1" x14ac:dyDescent="0.25">
      <c r="B14" s="111" t="s">
        <v>143</v>
      </c>
      <c r="C14" s="111"/>
      <c r="D14" s="111"/>
      <c r="E14" s="111"/>
      <c r="F14" s="111"/>
      <c r="G14" s="111"/>
      <c r="H14" s="111"/>
      <c r="I14" s="111"/>
      <c r="J14" s="111"/>
      <c r="K14" s="111"/>
      <c r="L14" s="111"/>
      <c r="O14" s="5"/>
      <c r="P14" s="7"/>
      <c r="Q14" s="5"/>
      <c r="R14" s="7"/>
      <c r="S14" s="5"/>
      <c r="T14" s="7"/>
    </row>
    <row r="15" spans="2:20" ht="29.25" customHeight="1" x14ac:dyDescent="0.25">
      <c r="B15" s="112" t="s">
        <v>137</v>
      </c>
      <c r="C15" s="112"/>
      <c r="D15" s="112"/>
      <c r="E15" s="112"/>
      <c r="F15" s="112"/>
      <c r="G15" s="112"/>
      <c r="H15" s="112"/>
      <c r="I15" s="112"/>
      <c r="J15" s="112"/>
      <c r="K15" s="112"/>
      <c r="L15" s="112"/>
      <c r="O15" s="5"/>
      <c r="P15" s="7"/>
      <c r="Q15" s="5"/>
      <c r="R15" s="7"/>
      <c r="S15" s="5"/>
      <c r="T15" s="7"/>
    </row>
    <row r="16" spans="2:20" ht="17.25" x14ac:dyDescent="0.4">
      <c r="B16" s="17" t="s">
        <v>139</v>
      </c>
      <c r="C16" s="90"/>
      <c r="D16" s="91"/>
      <c r="E16" s="92"/>
      <c r="F16" s="90"/>
      <c r="G16" s="91"/>
      <c r="H16" s="92"/>
      <c r="I16" s="90"/>
      <c r="J16" s="91"/>
      <c r="K16" s="92"/>
      <c r="L16" s="93"/>
      <c r="O16" s="5"/>
      <c r="P16" s="7"/>
      <c r="Q16" s="5"/>
      <c r="R16" s="7"/>
      <c r="S16" s="5"/>
      <c r="T16" s="7"/>
    </row>
    <row r="17" spans="2:20" ht="15" customHeight="1" x14ac:dyDescent="0.25">
      <c r="B17" s="112" t="s">
        <v>141</v>
      </c>
      <c r="C17" s="112"/>
      <c r="D17" s="112"/>
      <c r="E17" s="112"/>
      <c r="F17" s="112"/>
      <c r="G17" s="112"/>
      <c r="H17" s="112"/>
      <c r="I17" s="112"/>
      <c r="J17" s="112"/>
      <c r="K17" s="112"/>
      <c r="L17" s="112"/>
      <c r="O17" s="5"/>
      <c r="P17" s="7"/>
      <c r="Q17" s="5"/>
      <c r="R17" s="7"/>
      <c r="S17" s="5"/>
      <c r="T17" s="7"/>
    </row>
    <row r="18" spans="2:20" ht="15.75" x14ac:dyDescent="0.3">
      <c r="C18" s="15"/>
      <c r="D18" s="15"/>
      <c r="E18" s="15"/>
      <c r="F18" s="16"/>
      <c r="G18" s="16"/>
      <c r="H18" s="37"/>
      <c r="I18" s="37"/>
      <c r="J18" s="37"/>
      <c r="K18" s="37"/>
      <c r="L18" s="37"/>
    </row>
    <row r="19" spans="2:20" ht="18" customHeight="1" x14ac:dyDescent="0.25"/>
  </sheetData>
  <mergeCells count="9">
    <mergeCell ref="B14:L14"/>
    <mergeCell ref="B15:L15"/>
    <mergeCell ref="B17:L17"/>
    <mergeCell ref="B2:L2"/>
    <mergeCell ref="B3:B4"/>
    <mergeCell ref="C3:E3"/>
    <mergeCell ref="F3:H3"/>
    <mergeCell ref="I3:K3"/>
    <mergeCell ref="L3:L4"/>
  </mergeCells>
  <pageMargins left="0.70866141732283472" right="0.70866141732283472" top="0.74803149606299213" bottom="0.74803149606299213" header="0.31496062992125984" footer="0.31496062992125984"/>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W18"/>
  <sheetViews>
    <sheetView topLeftCell="F4" zoomScaleNormal="100" workbookViewId="0">
      <selection activeCell="B2" sqref="B2:O13"/>
    </sheetView>
  </sheetViews>
  <sheetFormatPr defaultRowHeight="15" x14ac:dyDescent="0.25"/>
  <cols>
    <col min="2" max="2" width="20.5703125" customWidth="1"/>
    <col min="3" max="3" width="13.85546875" customWidth="1"/>
    <col min="4" max="4" width="12.7109375" customWidth="1"/>
    <col min="5" max="5" width="13.140625" customWidth="1"/>
    <col min="6" max="6" width="17.28515625" customWidth="1"/>
    <col min="7" max="7" width="13.7109375" customWidth="1"/>
    <col min="8" max="8" width="11.85546875" customWidth="1"/>
    <col min="9" max="9" width="14.42578125" customWidth="1"/>
    <col min="10" max="10" width="14.5703125" customWidth="1"/>
    <col min="11" max="11" width="15.28515625" customWidth="1"/>
    <col min="12" max="12" width="11.7109375" customWidth="1"/>
    <col min="13" max="13" width="14.7109375" customWidth="1"/>
    <col min="14" max="14" width="11.42578125" customWidth="1"/>
    <col min="15" max="15" width="10.85546875" customWidth="1"/>
    <col min="18" max="18" width="9.7109375" bestFit="1" customWidth="1"/>
    <col min="19" max="19" width="10.7109375" bestFit="1" customWidth="1"/>
    <col min="20" max="20" width="9.7109375" bestFit="1" customWidth="1"/>
    <col min="21" max="23" width="10.7109375" bestFit="1" customWidth="1"/>
  </cols>
  <sheetData>
    <row r="2" spans="2:23" ht="42.75" customHeight="1" x14ac:dyDescent="0.25">
      <c r="B2" s="109" t="s">
        <v>145</v>
      </c>
      <c r="C2" s="109"/>
      <c r="D2" s="109"/>
      <c r="E2" s="109"/>
      <c r="F2" s="109"/>
      <c r="G2" s="109"/>
      <c r="H2" s="109"/>
      <c r="I2" s="109"/>
      <c r="J2" s="109"/>
      <c r="K2" s="109"/>
      <c r="L2" s="109"/>
      <c r="M2" s="109"/>
      <c r="N2" s="109"/>
      <c r="O2" s="109"/>
    </row>
    <row r="3" spans="2:23" ht="17.25" customHeight="1" x14ac:dyDescent="0.25">
      <c r="B3" s="113" t="s">
        <v>146</v>
      </c>
      <c r="C3" s="114" t="s">
        <v>8</v>
      </c>
      <c r="D3" s="114"/>
      <c r="E3" s="114"/>
      <c r="F3" s="114"/>
      <c r="G3" s="114" t="s">
        <v>9</v>
      </c>
      <c r="H3" s="114"/>
      <c r="I3" s="114"/>
      <c r="J3" s="114"/>
      <c r="K3" s="114" t="s">
        <v>12</v>
      </c>
      <c r="L3" s="114"/>
      <c r="M3" s="114"/>
      <c r="N3" s="114"/>
      <c r="O3" s="113" t="s">
        <v>19</v>
      </c>
    </row>
    <row r="4" spans="2:23" ht="41.25" customHeight="1" x14ac:dyDescent="0.25">
      <c r="B4" s="113"/>
      <c r="C4" s="113" t="s">
        <v>1</v>
      </c>
      <c r="D4" s="113" t="s">
        <v>4</v>
      </c>
      <c r="E4" s="115" t="s">
        <v>27</v>
      </c>
      <c r="F4" s="115"/>
      <c r="G4" s="113" t="s">
        <v>1</v>
      </c>
      <c r="H4" s="113" t="s">
        <v>4</v>
      </c>
      <c r="I4" s="115" t="s">
        <v>27</v>
      </c>
      <c r="J4" s="115"/>
      <c r="K4" s="113" t="s">
        <v>1</v>
      </c>
      <c r="L4" s="113" t="s">
        <v>4</v>
      </c>
      <c r="M4" s="115" t="s">
        <v>27</v>
      </c>
      <c r="N4" s="115"/>
      <c r="O4" s="113"/>
    </row>
    <row r="5" spans="2:23" ht="32.25" customHeight="1" x14ac:dyDescent="0.25">
      <c r="B5" s="113"/>
      <c r="C5" s="113"/>
      <c r="D5" s="113"/>
      <c r="E5" s="103" t="s">
        <v>28</v>
      </c>
      <c r="F5" s="103" t="s">
        <v>29</v>
      </c>
      <c r="G5" s="113"/>
      <c r="H5" s="113"/>
      <c r="I5" s="103" t="s">
        <v>28</v>
      </c>
      <c r="J5" s="103" t="s">
        <v>29</v>
      </c>
      <c r="K5" s="113"/>
      <c r="L5" s="113"/>
      <c r="M5" s="103" t="s">
        <v>28</v>
      </c>
      <c r="N5" s="103" t="s">
        <v>29</v>
      </c>
      <c r="O5" s="113"/>
    </row>
    <row r="6" spans="2:23" ht="17.25" x14ac:dyDescent="0.4">
      <c r="B6" s="18" t="s">
        <v>30</v>
      </c>
      <c r="C6" s="19">
        <v>549210</v>
      </c>
      <c r="D6" s="38">
        <f>+C6/C$13</f>
        <v>7.4119729524595099E-2</v>
      </c>
      <c r="E6" s="21">
        <f>+F6/C6*1000000</f>
        <v>3148.0712683672914</v>
      </c>
      <c r="F6" s="21">
        <v>1728.9522213</v>
      </c>
      <c r="G6" s="19">
        <v>869205</v>
      </c>
      <c r="H6" s="38">
        <f>+G6/G$13</f>
        <v>0.10702390182620487</v>
      </c>
      <c r="I6" s="21">
        <f>+J6/G6*1000000</f>
        <v>3537.6052516955151</v>
      </c>
      <c r="J6" s="21">
        <v>3074.9041728000002</v>
      </c>
      <c r="K6" s="19">
        <v>1418415</v>
      </c>
      <c r="L6" s="38">
        <f>+K6/K$13</f>
        <v>9.1325842899191406E-2</v>
      </c>
      <c r="M6" s="21">
        <f>+N6/K6*1000000</f>
        <v>3386.7777724431849</v>
      </c>
      <c r="N6" s="21">
        <v>4803.8563941000002</v>
      </c>
      <c r="O6" s="30">
        <f>+G6/C6</f>
        <v>1.5826459824110997</v>
      </c>
      <c r="R6" s="9"/>
      <c r="S6" s="7"/>
      <c r="T6" s="9"/>
      <c r="U6" s="7"/>
      <c r="V6" s="9"/>
      <c r="W6" s="7"/>
    </row>
    <row r="7" spans="2:23" ht="17.25" x14ac:dyDescent="0.4">
      <c r="B7" s="18" t="s">
        <v>31</v>
      </c>
      <c r="C7" s="19">
        <v>1043422</v>
      </c>
      <c r="D7" s="38">
        <f>+C7/C$13</f>
        <v>0.14081709440835394</v>
      </c>
      <c r="E7" s="21">
        <f t="shared" ref="E7:E13" si="0">+F7/C7*1000000</f>
        <v>8808.5965562351575</v>
      </c>
      <c r="F7" s="21">
        <v>9191.0834359</v>
      </c>
      <c r="G7" s="19">
        <v>2250540</v>
      </c>
      <c r="H7" s="38">
        <f>+G7/G$13</f>
        <v>0.27710559881264729</v>
      </c>
      <c r="I7" s="21">
        <f t="shared" ref="I7:I13" si="1">+J7/G7*1000000</f>
        <v>8671.4554073688996</v>
      </c>
      <c r="J7" s="21">
        <v>19515.4572525</v>
      </c>
      <c r="K7" s="19">
        <v>3293962</v>
      </c>
      <c r="L7" s="38">
        <f>+K7/K$13</f>
        <v>0.21208451414283291</v>
      </c>
      <c r="M7" s="21">
        <f t="shared" ref="M7:M13" si="2">+N7/K7*1000000</f>
        <v>8714.8973450209814</v>
      </c>
      <c r="N7" s="21">
        <v>28706.5406884</v>
      </c>
      <c r="O7" s="30">
        <f>+G7/C7</f>
        <v>2.156883791984451</v>
      </c>
      <c r="R7" s="9"/>
      <c r="S7" s="7"/>
      <c r="T7" s="9"/>
      <c r="U7" s="7"/>
      <c r="V7" s="9"/>
      <c r="W7" s="7"/>
    </row>
    <row r="8" spans="2:23" ht="17.25" x14ac:dyDescent="0.4">
      <c r="B8" s="18" t="s">
        <v>32</v>
      </c>
      <c r="C8" s="19">
        <v>1363570</v>
      </c>
      <c r="D8" s="38">
        <f t="shared" ref="D8:D12" si="3">+C8/C$13</f>
        <v>0.18402330545301823</v>
      </c>
      <c r="E8" s="21">
        <f t="shared" si="0"/>
        <v>15056.598711103941</v>
      </c>
      <c r="F8" s="21">
        <v>20530.7263045</v>
      </c>
      <c r="G8" s="19">
        <v>1893673</v>
      </c>
      <c r="H8" s="38">
        <f t="shared" ref="H8:H12" si="4">+G8/G$13</f>
        <v>0.23316510287324033</v>
      </c>
      <c r="I8" s="21">
        <f t="shared" si="1"/>
        <v>15005.454414780166</v>
      </c>
      <c r="J8" s="21">
        <v>28415.423878000001</v>
      </c>
      <c r="K8" s="19">
        <v>3257243</v>
      </c>
      <c r="L8" s="38">
        <f t="shared" ref="L8:L12" si="5">+K8/K$13</f>
        <v>0.20972033044101404</v>
      </c>
      <c r="M8" s="21">
        <f t="shared" si="2"/>
        <v>15026.864800231362</v>
      </c>
      <c r="N8" s="21">
        <v>48946.150182500001</v>
      </c>
      <c r="O8" s="30">
        <f t="shared" ref="O8:O13" si="6">+G8/C8</f>
        <v>1.3887611197078258</v>
      </c>
      <c r="R8" s="9"/>
      <c r="S8" s="7"/>
      <c r="T8" s="9"/>
      <c r="U8" s="7"/>
      <c r="V8" s="9"/>
      <c r="W8" s="7"/>
    </row>
    <row r="9" spans="2:23" ht="17.25" x14ac:dyDescent="0.4">
      <c r="B9" s="18" t="s">
        <v>33</v>
      </c>
      <c r="C9" s="19">
        <v>1540057</v>
      </c>
      <c r="D9" s="38">
        <f t="shared" si="3"/>
        <v>0.2078414600835006</v>
      </c>
      <c r="E9" s="21">
        <f t="shared" si="0"/>
        <v>20934.271335086949</v>
      </c>
      <c r="F9" s="21">
        <v>32239.971109499998</v>
      </c>
      <c r="G9" s="19">
        <v>1336290</v>
      </c>
      <c r="H9" s="38">
        <f t="shared" si="4"/>
        <v>0.16453537401572621</v>
      </c>
      <c r="I9" s="21">
        <f t="shared" si="1"/>
        <v>20751.587027965485</v>
      </c>
      <c r="J9" s="21">
        <v>27730.138229600001</v>
      </c>
      <c r="K9" s="19">
        <v>2876347</v>
      </c>
      <c r="L9" s="38">
        <f t="shared" si="5"/>
        <v>0.18519602108378755</v>
      </c>
      <c r="M9" s="21">
        <f t="shared" si="2"/>
        <v>20849.40006859395</v>
      </c>
      <c r="N9" s="21">
        <v>59970.109339100003</v>
      </c>
      <c r="O9" s="30">
        <f t="shared" si="6"/>
        <v>0.86768866347154683</v>
      </c>
      <c r="R9" s="9"/>
      <c r="S9" s="7"/>
      <c r="T9" s="9"/>
      <c r="U9" s="7"/>
      <c r="V9" s="9"/>
      <c r="W9" s="7"/>
    </row>
    <row r="10" spans="2:23" ht="17.25" x14ac:dyDescent="0.4">
      <c r="B10" s="18" t="s">
        <v>34</v>
      </c>
      <c r="C10" s="19">
        <v>1122431</v>
      </c>
      <c r="D10" s="38">
        <f t="shared" si="3"/>
        <v>0.15147991138184083</v>
      </c>
      <c r="E10" s="21">
        <f t="shared" si="0"/>
        <v>26797.196426951858</v>
      </c>
      <c r="F10" s="21">
        <v>30078.0039827</v>
      </c>
      <c r="G10" s="19">
        <v>839470</v>
      </c>
      <c r="H10" s="38">
        <f t="shared" si="4"/>
        <v>0.10336267608451885</v>
      </c>
      <c r="I10" s="21">
        <f t="shared" si="1"/>
        <v>26802.879692663228</v>
      </c>
      <c r="J10" s="21">
        <v>22500.213415599999</v>
      </c>
      <c r="K10" s="19">
        <v>1961901</v>
      </c>
      <c r="L10" s="38">
        <f t="shared" si="5"/>
        <v>0.12631864617179495</v>
      </c>
      <c r="M10" s="21">
        <f t="shared" si="2"/>
        <v>26799.62821681624</v>
      </c>
      <c r="N10" s="21">
        <v>52578.217398200002</v>
      </c>
      <c r="O10" s="30">
        <f t="shared" si="6"/>
        <v>0.74790343459865238</v>
      </c>
      <c r="R10" s="9"/>
      <c r="S10" s="7"/>
      <c r="T10" s="9"/>
      <c r="U10" s="7"/>
      <c r="V10" s="9"/>
      <c r="W10" s="7"/>
    </row>
    <row r="11" spans="2:23" ht="17.25" x14ac:dyDescent="0.4">
      <c r="B11" s="18" t="s">
        <v>35</v>
      </c>
      <c r="C11" s="19">
        <v>703583</v>
      </c>
      <c r="D11" s="38">
        <f t="shared" si="3"/>
        <v>9.4953445236072173E-2</v>
      </c>
      <c r="E11" s="21">
        <f t="shared" si="0"/>
        <v>32782.855066282158</v>
      </c>
      <c r="F11" s="21">
        <v>23065.4595161</v>
      </c>
      <c r="G11" s="19">
        <v>472980</v>
      </c>
      <c r="H11" s="38">
        <f t="shared" si="4"/>
        <v>5.8237314656218474E-2</v>
      </c>
      <c r="I11" s="21">
        <f t="shared" si="1"/>
        <v>32595.654354518159</v>
      </c>
      <c r="J11" s="21">
        <v>15417.0925966</v>
      </c>
      <c r="K11" s="19">
        <v>1176563</v>
      </c>
      <c r="L11" s="38">
        <f t="shared" si="5"/>
        <v>7.5753998441218787E-2</v>
      </c>
      <c r="M11" s="21">
        <f t="shared" si="2"/>
        <v>32707.600113806064</v>
      </c>
      <c r="N11" s="21">
        <v>38482.552112700003</v>
      </c>
      <c r="O11" s="30">
        <f t="shared" si="6"/>
        <v>0.67224478135486498</v>
      </c>
      <c r="R11" s="9"/>
      <c r="S11" s="7"/>
      <c r="T11" s="9"/>
      <c r="U11" s="7"/>
      <c r="V11" s="9"/>
      <c r="W11" s="7"/>
    </row>
    <row r="12" spans="2:23" ht="17.25" x14ac:dyDescent="0.4">
      <c r="B12" s="18" t="s">
        <v>36</v>
      </c>
      <c r="C12" s="19">
        <v>1087495</v>
      </c>
      <c r="D12" s="38">
        <f t="shared" si="3"/>
        <v>0.14676505391261913</v>
      </c>
      <c r="E12" s="21">
        <f t="shared" si="0"/>
        <v>53585.055151058164</v>
      </c>
      <c r="F12" s="21">
        <v>58273.479551500001</v>
      </c>
      <c r="G12" s="19">
        <v>459439</v>
      </c>
      <c r="H12" s="38">
        <f t="shared" si="4"/>
        <v>5.6570031731443954E-2</v>
      </c>
      <c r="I12" s="21">
        <f t="shared" si="1"/>
        <v>49510.503191500939</v>
      </c>
      <c r="J12" s="21">
        <v>22747.056075799999</v>
      </c>
      <c r="K12" s="19">
        <v>1546934</v>
      </c>
      <c r="L12" s="38">
        <f t="shared" si="5"/>
        <v>9.9600646820160371E-2</v>
      </c>
      <c r="M12" s="21">
        <f t="shared" si="2"/>
        <v>52374.914267447733</v>
      </c>
      <c r="N12" s="21">
        <v>81020.535627399993</v>
      </c>
      <c r="O12" s="30">
        <f t="shared" si="6"/>
        <v>0.42247458609005101</v>
      </c>
      <c r="R12" s="9"/>
      <c r="S12" s="7"/>
      <c r="T12" s="9"/>
      <c r="U12" s="7"/>
      <c r="V12" s="9"/>
      <c r="W12" s="7"/>
    </row>
    <row r="13" spans="2:23" ht="17.25" x14ac:dyDescent="0.4">
      <c r="B13" s="22" t="s">
        <v>10</v>
      </c>
      <c r="C13" s="23">
        <v>7409768</v>
      </c>
      <c r="D13" s="24">
        <f>SUM(D6:D12)</f>
        <v>1</v>
      </c>
      <c r="E13" s="25">
        <f t="shared" si="0"/>
        <v>23632.00522897613</v>
      </c>
      <c r="F13" s="25">
        <v>175107.6761215</v>
      </c>
      <c r="G13" s="23">
        <v>8121597</v>
      </c>
      <c r="H13" s="24">
        <f>SUM(H6:H12)</f>
        <v>1.0000000000000002</v>
      </c>
      <c r="I13" s="25">
        <f t="shared" si="1"/>
        <v>17164.147103199037</v>
      </c>
      <c r="J13" s="25">
        <v>139400.28562089999</v>
      </c>
      <c r="K13" s="23">
        <v>15531365</v>
      </c>
      <c r="L13" s="24">
        <f>SUM(L6:L12)</f>
        <v>0.99999999999999989</v>
      </c>
      <c r="M13" s="25">
        <f t="shared" si="2"/>
        <v>20249.859670569844</v>
      </c>
      <c r="N13" s="25">
        <v>314507.96174240002</v>
      </c>
      <c r="O13" s="36">
        <f t="shared" si="6"/>
        <v>1.0960663005913276</v>
      </c>
      <c r="R13" s="9"/>
      <c r="S13" s="7"/>
      <c r="T13" s="9"/>
      <c r="U13" s="7"/>
      <c r="V13" s="9"/>
      <c r="W13" s="7"/>
    </row>
    <row r="14" spans="2:23" ht="13.5" customHeight="1" x14ac:dyDescent="0.25">
      <c r="B14" s="106" t="s">
        <v>136</v>
      </c>
      <c r="C14" s="106"/>
      <c r="D14" s="106"/>
      <c r="E14" s="106"/>
      <c r="F14" s="106"/>
      <c r="G14" s="106"/>
      <c r="H14" s="106"/>
      <c r="I14" s="106"/>
      <c r="J14" s="106"/>
      <c r="K14" s="106"/>
      <c r="L14" s="106"/>
      <c r="M14" s="106"/>
      <c r="N14" s="106"/>
      <c r="O14" s="106"/>
      <c r="R14" s="9"/>
      <c r="S14" s="7"/>
      <c r="T14" s="9"/>
      <c r="U14" s="7"/>
      <c r="V14" s="9"/>
      <c r="W14" s="7"/>
    </row>
    <row r="15" spans="2:23" ht="29.25" customHeight="1" x14ac:dyDescent="0.25">
      <c r="B15" s="107" t="s">
        <v>137</v>
      </c>
      <c r="C15" s="107"/>
      <c r="D15" s="107"/>
      <c r="E15" s="107"/>
      <c r="F15" s="107"/>
      <c r="G15" s="107"/>
      <c r="H15" s="107"/>
      <c r="I15" s="107"/>
      <c r="J15" s="107"/>
      <c r="K15" s="107"/>
      <c r="L15" s="107"/>
      <c r="M15" s="107"/>
      <c r="N15" s="107"/>
      <c r="O15" s="107"/>
      <c r="R15" s="9"/>
      <c r="S15" s="7"/>
      <c r="T15" s="9"/>
      <c r="U15" s="7"/>
      <c r="V15" s="9"/>
      <c r="W15" s="7"/>
    </row>
    <row r="16" spans="2:23" ht="17.25" x14ac:dyDescent="0.4">
      <c r="B16" s="17" t="s">
        <v>139</v>
      </c>
      <c r="C16" s="87"/>
      <c r="D16" s="88"/>
      <c r="E16" s="89"/>
      <c r="F16" s="89"/>
      <c r="G16" s="87"/>
      <c r="H16" s="88"/>
      <c r="I16" s="89"/>
      <c r="J16" s="89"/>
      <c r="K16" s="87"/>
      <c r="L16" s="88"/>
      <c r="M16" s="89"/>
      <c r="N16" s="89"/>
      <c r="O16" s="93"/>
      <c r="R16" s="9"/>
      <c r="S16" s="7"/>
      <c r="T16" s="9"/>
      <c r="U16" s="7"/>
      <c r="V16" s="9"/>
      <c r="W16" s="7"/>
    </row>
    <row r="17" spans="2:23" ht="15.75" customHeight="1" x14ac:dyDescent="0.25">
      <c r="B17" s="107" t="s">
        <v>147</v>
      </c>
      <c r="C17" s="107"/>
      <c r="D17" s="107"/>
      <c r="E17" s="107"/>
      <c r="F17" s="107"/>
      <c r="G17" s="107"/>
      <c r="H17" s="107"/>
      <c r="I17" s="107"/>
      <c r="J17" s="107"/>
      <c r="K17" s="107"/>
      <c r="L17" s="107"/>
      <c r="M17" s="107"/>
      <c r="N17" s="107"/>
      <c r="O17" s="107"/>
      <c r="R17" s="9"/>
      <c r="S17" s="7"/>
      <c r="T17" s="9"/>
      <c r="U17" s="7"/>
      <c r="V17" s="9"/>
      <c r="W17" s="7"/>
    </row>
    <row r="18" spans="2:23" ht="15.75" x14ac:dyDescent="0.3">
      <c r="C18" s="39"/>
      <c r="D18" s="39"/>
      <c r="E18" s="39"/>
      <c r="F18" s="39"/>
      <c r="G18" s="40"/>
      <c r="H18" s="40"/>
      <c r="I18" s="40"/>
      <c r="J18" s="39"/>
      <c r="K18" s="37"/>
      <c r="L18" s="37"/>
      <c r="M18" s="37"/>
      <c r="N18" s="39"/>
      <c r="O18" s="37"/>
    </row>
  </sheetData>
  <mergeCells count="18">
    <mergeCell ref="B14:O14"/>
    <mergeCell ref="B15:O15"/>
    <mergeCell ref="B17:O17"/>
    <mergeCell ref="B2:O2"/>
    <mergeCell ref="B3:B5"/>
    <mergeCell ref="C3:F3"/>
    <mergeCell ref="G3:J3"/>
    <mergeCell ref="K3:N3"/>
    <mergeCell ref="O3:O5"/>
    <mergeCell ref="C4:C5"/>
    <mergeCell ref="D4:D5"/>
    <mergeCell ref="E4:F4"/>
    <mergeCell ref="G4:G5"/>
    <mergeCell ref="H4:H5"/>
    <mergeCell ref="I4:J4"/>
    <mergeCell ref="K4:K5"/>
    <mergeCell ref="L4:L5"/>
    <mergeCell ref="M4:N4"/>
  </mergeCells>
  <pageMargins left="0.70866141732283472" right="0.70866141732283472" top="0.74803149606299213" bottom="0.74803149606299213" header="0.31496062992125984" footer="0.31496062992125984"/>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S17"/>
  <sheetViews>
    <sheetView topLeftCell="B1" zoomScaleNormal="100" workbookViewId="0">
      <selection activeCell="I19" sqref="I19"/>
    </sheetView>
  </sheetViews>
  <sheetFormatPr defaultRowHeight="15" x14ac:dyDescent="0.25"/>
  <cols>
    <col min="2" max="2" width="29.28515625" customWidth="1"/>
    <col min="3" max="3" width="16" customWidth="1"/>
    <col min="4" max="4" width="11.5703125" customWidth="1"/>
    <col min="5" max="5" width="20.140625" customWidth="1"/>
    <col min="6" max="6" width="14.5703125" customWidth="1"/>
    <col min="7" max="7" width="13.42578125" customWidth="1"/>
    <col min="8" max="8" width="17.28515625" customWidth="1"/>
    <col min="9" max="10" width="11.5703125" customWidth="1"/>
    <col min="11" max="11" width="17.7109375" customWidth="1"/>
    <col min="14" max="14" width="9.7109375" bestFit="1" customWidth="1"/>
    <col min="15" max="15" width="8.7109375" bestFit="1" customWidth="1"/>
    <col min="16" max="16" width="9.7109375" bestFit="1" customWidth="1"/>
    <col min="17" max="17" width="8.7109375" bestFit="1" customWidth="1"/>
    <col min="18" max="18" width="10.7109375" bestFit="1" customWidth="1"/>
    <col min="19" max="19" width="8.7109375" bestFit="1" customWidth="1"/>
  </cols>
  <sheetData>
    <row r="2" spans="2:19" ht="51.75" customHeight="1" x14ac:dyDescent="0.25">
      <c r="B2" s="109" t="s">
        <v>148</v>
      </c>
      <c r="C2" s="109"/>
      <c r="D2" s="109"/>
      <c r="E2" s="109"/>
      <c r="F2" s="109"/>
      <c r="G2" s="109"/>
      <c r="H2" s="109"/>
      <c r="I2" s="109"/>
      <c r="J2" s="109"/>
      <c r="K2" s="109"/>
    </row>
    <row r="3" spans="2:19" ht="17.25" customHeight="1" x14ac:dyDescent="0.25">
      <c r="B3" s="113" t="s">
        <v>37</v>
      </c>
      <c r="C3" s="114" t="s">
        <v>8</v>
      </c>
      <c r="D3" s="114"/>
      <c r="E3" s="114"/>
      <c r="F3" s="114" t="s">
        <v>9</v>
      </c>
      <c r="G3" s="114"/>
      <c r="H3" s="114"/>
      <c r="I3" s="114" t="s">
        <v>12</v>
      </c>
      <c r="J3" s="114"/>
      <c r="K3" s="114"/>
    </row>
    <row r="4" spans="2:19" ht="57" customHeight="1" x14ac:dyDescent="0.25">
      <c r="B4" s="113"/>
      <c r="C4" s="104" t="s">
        <v>1</v>
      </c>
      <c r="D4" s="104" t="s">
        <v>4</v>
      </c>
      <c r="E4" s="104" t="s">
        <v>140</v>
      </c>
      <c r="F4" s="104" t="s">
        <v>1</v>
      </c>
      <c r="G4" s="104" t="s">
        <v>4</v>
      </c>
      <c r="H4" s="104" t="s">
        <v>140</v>
      </c>
      <c r="I4" s="104" t="s">
        <v>1</v>
      </c>
      <c r="J4" s="104" t="s">
        <v>4</v>
      </c>
      <c r="K4" s="104" t="s">
        <v>142</v>
      </c>
    </row>
    <row r="5" spans="2:19" ht="17.25" x14ac:dyDescent="0.4">
      <c r="B5" s="116" t="s">
        <v>38</v>
      </c>
      <c r="C5" s="117"/>
      <c r="D5" s="117"/>
      <c r="E5" s="117"/>
      <c r="F5" s="117"/>
      <c r="G5" s="117"/>
      <c r="H5" s="117"/>
      <c r="I5" s="117"/>
      <c r="J5" s="117"/>
      <c r="K5" s="118"/>
      <c r="N5" s="9"/>
      <c r="O5" s="7"/>
      <c r="P5" s="9"/>
      <c r="Q5" s="7"/>
      <c r="R5" s="9"/>
      <c r="S5" s="7"/>
    </row>
    <row r="6" spans="2:19" ht="17.25" x14ac:dyDescent="0.4">
      <c r="B6" s="42" t="s">
        <v>39</v>
      </c>
      <c r="C6" s="43">
        <v>5256794</v>
      </c>
      <c r="D6" s="38">
        <f>+C6/C$12</f>
        <v>0.7094411053085603</v>
      </c>
      <c r="E6" s="44">
        <v>2179.4527956000002</v>
      </c>
      <c r="F6" s="43">
        <v>3152841</v>
      </c>
      <c r="G6" s="38">
        <f>+F6/F$12</f>
        <v>0.38820456124577468</v>
      </c>
      <c r="H6" s="44">
        <v>1490.9448113999999</v>
      </c>
      <c r="I6" s="43">
        <v>8409635</v>
      </c>
      <c r="J6" s="38">
        <f>+I6/I$12</f>
        <v>0.54146142338422931</v>
      </c>
      <c r="K6" s="44">
        <v>1921.3255164</v>
      </c>
      <c r="M6" s="5"/>
      <c r="N6" s="9"/>
      <c r="O6" s="7"/>
      <c r="P6" s="9"/>
      <c r="Q6" s="7"/>
      <c r="R6" s="9"/>
      <c r="S6" s="7"/>
    </row>
    <row r="7" spans="2:19" ht="17.25" x14ac:dyDescent="0.4">
      <c r="B7" s="42" t="s">
        <v>40</v>
      </c>
      <c r="C7" s="43">
        <v>350261</v>
      </c>
      <c r="D7" s="38">
        <f>+C7/C$12</f>
        <v>4.7270170941924226E-2</v>
      </c>
      <c r="E7" s="44">
        <v>1470.5036052</v>
      </c>
      <c r="F7" s="43">
        <v>169928</v>
      </c>
      <c r="G7" s="38">
        <f>+F7/F$12</f>
        <v>2.0922978571825221E-2</v>
      </c>
      <c r="H7" s="44">
        <v>1028.4022235</v>
      </c>
      <c r="I7" s="43">
        <v>520189</v>
      </c>
      <c r="J7" s="38">
        <f>+I7/I$12</f>
        <v>3.3492806330930991E-2</v>
      </c>
      <c r="K7" s="44">
        <v>1326.0841660999999</v>
      </c>
      <c r="M7" s="5"/>
      <c r="N7" s="9"/>
      <c r="O7" s="7"/>
      <c r="P7" s="9"/>
      <c r="Q7" s="7"/>
      <c r="R7" s="9"/>
      <c r="S7" s="7"/>
    </row>
    <row r="8" spans="2:19" ht="17.25" x14ac:dyDescent="0.4">
      <c r="B8" s="42" t="s">
        <v>41</v>
      </c>
      <c r="C8" s="43">
        <v>74629</v>
      </c>
      <c r="D8" s="38">
        <f>+C8/C$12</f>
        <v>1.00717053489394E-2</v>
      </c>
      <c r="E8" s="44">
        <v>865.3124583</v>
      </c>
      <c r="F8" s="43">
        <v>1262837</v>
      </c>
      <c r="G8" s="38">
        <f>+F8/F$12</f>
        <v>0.155491216813639</v>
      </c>
      <c r="H8" s="44">
        <v>1047.8173723</v>
      </c>
      <c r="I8" s="43">
        <v>1337466</v>
      </c>
      <c r="J8" s="38">
        <f>+I8/I$12</f>
        <v>8.6113873442546743E-2</v>
      </c>
      <c r="K8" s="44">
        <v>1037.6338168</v>
      </c>
      <c r="M8" s="5"/>
      <c r="N8" s="9"/>
      <c r="O8" s="7"/>
      <c r="P8" s="9"/>
      <c r="Q8" s="7"/>
      <c r="R8" s="9"/>
      <c r="S8" s="7"/>
    </row>
    <row r="9" spans="2:19" ht="15.75" customHeight="1" x14ac:dyDescent="0.4">
      <c r="B9" s="42" t="s">
        <v>42</v>
      </c>
      <c r="C9" s="43">
        <v>795461</v>
      </c>
      <c r="D9" s="38">
        <f>+C9/C$12</f>
        <v>0.10735302373839505</v>
      </c>
      <c r="E9" s="44">
        <v>647.91536780000001</v>
      </c>
      <c r="F9" s="43">
        <v>1022584</v>
      </c>
      <c r="G9" s="38">
        <f>+F9/F$12</f>
        <v>0.12590922696607576</v>
      </c>
      <c r="H9" s="44">
        <v>611.09271769999998</v>
      </c>
      <c r="I9" s="43">
        <v>1818045</v>
      </c>
      <c r="J9" s="38">
        <f>+I9/I$12</f>
        <v>0.11705635660484445</v>
      </c>
      <c r="K9" s="44">
        <v>627.20397019999996</v>
      </c>
      <c r="M9" s="5"/>
      <c r="N9" s="9"/>
      <c r="O9" s="7"/>
      <c r="P9" s="9"/>
      <c r="Q9" s="7"/>
      <c r="R9" s="9"/>
      <c r="S9" s="7"/>
    </row>
    <row r="10" spans="2:19" ht="15.75" customHeight="1" x14ac:dyDescent="0.4">
      <c r="B10" s="42" t="s">
        <v>149</v>
      </c>
      <c r="C10" s="43">
        <v>356372</v>
      </c>
      <c r="D10" s="38">
        <f t="shared" ref="D10:D11" si="0">+C10/C$12</f>
        <v>4.8094893119460691E-2</v>
      </c>
      <c r="E10" s="44">
        <v>2500.9706034000001</v>
      </c>
      <c r="F10" s="43">
        <v>1501974</v>
      </c>
      <c r="G10" s="38">
        <f t="shared" ref="G10:G11" si="1">+F10/F$12</f>
        <v>0.18493579526292675</v>
      </c>
      <c r="H10" s="44">
        <v>1975.6485990000001</v>
      </c>
      <c r="I10" s="43">
        <v>1858346</v>
      </c>
      <c r="J10" s="38">
        <f t="shared" ref="J10:J11" si="2">+I10/I$12</f>
        <v>0.11965117038972428</v>
      </c>
      <c r="K10" s="44">
        <v>2076.3887482999999</v>
      </c>
      <c r="M10" s="5"/>
      <c r="N10" s="9"/>
      <c r="O10" s="7"/>
      <c r="P10" s="9"/>
      <c r="Q10" s="7"/>
      <c r="R10" s="9"/>
      <c r="S10" s="7"/>
    </row>
    <row r="11" spans="2:19" ht="15.75" customHeight="1" x14ac:dyDescent="0.4">
      <c r="B11" s="57" t="s">
        <v>43</v>
      </c>
      <c r="C11" s="43">
        <v>576251</v>
      </c>
      <c r="D11" s="38">
        <f t="shared" si="0"/>
        <v>7.7769101542720362E-2</v>
      </c>
      <c r="E11" s="44">
        <v>1994.0436448999999</v>
      </c>
      <c r="F11" s="43">
        <v>1011433</v>
      </c>
      <c r="G11" s="38">
        <f t="shared" si="1"/>
        <v>0.1245362211397586</v>
      </c>
      <c r="H11" s="44">
        <v>1805.0995605000001</v>
      </c>
      <c r="I11" s="43">
        <v>1587684</v>
      </c>
      <c r="J11" s="38">
        <f t="shared" si="2"/>
        <v>0.10222436984772426</v>
      </c>
      <c r="K11" s="44">
        <v>1873.6769459</v>
      </c>
      <c r="M11" s="5"/>
      <c r="N11" s="9"/>
      <c r="O11" s="7"/>
      <c r="P11" s="9"/>
      <c r="Q11" s="7"/>
      <c r="R11" s="9"/>
      <c r="S11" s="7"/>
    </row>
    <row r="12" spans="2:19" s="3" customFormat="1" ht="21" customHeight="1" x14ac:dyDescent="0.4">
      <c r="B12" s="45" t="s">
        <v>10</v>
      </c>
      <c r="C12" s="46">
        <v>7409768</v>
      </c>
      <c r="D12" s="47">
        <f>SUM(D6:D11)</f>
        <v>1</v>
      </c>
      <c r="E12" s="48">
        <v>1969.3340995999999</v>
      </c>
      <c r="F12" s="46">
        <v>8121597</v>
      </c>
      <c r="G12" s="47">
        <f>SUM(G6:G11)</f>
        <v>1</v>
      </c>
      <c r="H12" s="48">
        <v>1430.3458467999999</v>
      </c>
      <c r="I12" s="46">
        <v>15531365</v>
      </c>
      <c r="J12" s="47">
        <f>SUM(J6:J11)</f>
        <v>1</v>
      </c>
      <c r="K12" s="48">
        <v>1687.4885968999999</v>
      </c>
      <c r="M12" s="5"/>
      <c r="N12" s="6"/>
      <c r="O12" s="5"/>
      <c r="P12" s="6"/>
      <c r="Q12" s="5"/>
      <c r="R12" s="6"/>
    </row>
    <row r="13" spans="2:19" s="3" customFormat="1" ht="20.25" customHeight="1" x14ac:dyDescent="0.25">
      <c r="B13" s="111" t="s">
        <v>136</v>
      </c>
      <c r="C13" s="111"/>
      <c r="D13" s="111"/>
      <c r="E13" s="111"/>
      <c r="F13" s="111"/>
      <c r="G13" s="111"/>
      <c r="H13" s="111"/>
      <c r="I13" s="111"/>
      <c r="J13" s="111"/>
      <c r="K13" s="111"/>
      <c r="M13" s="5"/>
      <c r="N13" s="6"/>
      <c r="O13" s="5"/>
      <c r="P13" s="6"/>
      <c r="Q13" s="5"/>
      <c r="R13" s="6"/>
    </row>
    <row r="14" spans="2:19" s="3" customFormat="1" ht="33" customHeight="1" x14ac:dyDescent="0.25">
      <c r="B14" s="107" t="s">
        <v>137</v>
      </c>
      <c r="C14" s="107"/>
      <c r="D14" s="107"/>
      <c r="E14" s="107"/>
      <c r="F14" s="107"/>
      <c r="G14" s="107"/>
      <c r="H14" s="107"/>
      <c r="I14" s="107"/>
      <c r="J14" s="107"/>
      <c r="K14" s="107"/>
      <c r="M14" s="5"/>
      <c r="N14" s="6"/>
      <c r="O14" s="5"/>
      <c r="P14" s="6"/>
      <c r="Q14" s="5"/>
      <c r="R14" s="6"/>
    </row>
    <row r="15" spans="2:19" s="3" customFormat="1" ht="21" customHeight="1" x14ac:dyDescent="0.4">
      <c r="B15" s="17" t="s">
        <v>139</v>
      </c>
      <c r="C15" s="94"/>
      <c r="D15" s="95"/>
      <c r="E15" s="96"/>
      <c r="F15" s="94"/>
      <c r="G15" s="95"/>
      <c r="H15" s="96"/>
      <c r="I15" s="94"/>
      <c r="J15" s="95"/>
      <c r="K15" s="96"/>
      <c r="M15" s="5"/>
      <c r="N15" s="6"/>
      <c r="O15" s="5"/>
      <c r="P15" s="6"/>
      <c r="Q15" s="5"/>
      <c r="R15" s="6"/>
    </row>
    <row r="16" spans="2:19" s="3" customFormat="1" ht="21" customHeight="1" x14ac:dyDescent="0.25">
      <c r="B16" s="107" t="s">
        <v>141</v>
      </c>
      <c r="C16" s="107"/>
      <c r="D16" s="107"/>
      <c r="E16" s="107"/>
      <c r="F16" s="107"/>
      <c r="G16" s="107"/>
      <c r="H16" s="107"/>
      <c r="I16" s="107"/>
      <c r="J16" s="107"/>
      <c r="K16" s="107"/>
      <c r="M16" s="5"/>
      <c r="N16" s="6"/>
      <c r="O16" s="5"/>
      <c r="P16" s="6"/>
      <c r="Q16" s="5"/>
      <c r="R16" s="6"/>
    </row>
    <row r="17" spans="2:11" ht="15.75" x14ac:dyDescent="0.3">
      <c r="B17" s="37" t="s">
        <v>150</v>
      </c>
      <c r="C17" s="39"/>
      <c r="D17" s="39"/>
      <c r="E17" s="39"/>
      <c r="F17" s="40"/>
      <c r="G17" s="41"/>
      <c r="H17" s="37"/>
      <c r="I17" s="37"/>
      <c r="J17" s="37"/>
      <c r="K17" s="37"/>
    </row>
  </sheetData>
  <mergeCells count="9">
    <mergeCell ref="B13:K13"/>
    <mergeCell ref="B14:K14"/>
    <mergeCell ref="B16:K16"/>
    <mergeCell ref="B2:K2"/>
    <mergeCell ref="B3:B4"/>
    <mergeCell ref="C3:E3"/>
    <mergeCell ref="F3:H3"/>
    <mergeCell ref="I3:K3"/>
    <mergeCell ref="B5:K5"/>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L33"/>
  <sheetViews>
    <sheetView zoomScaleNormal="100" workbookViewId="0">
      <selection activeCell="B2" sqref="B2:L28"/>
    </sheetView>
  </sheetViews>
  <sheetFormatPr defaultRowHeight="15" x14ac:dyDescent="0.25"/>
  <cols>
    <col min="2" max="2" width="19" customWidth="1"/>
    <col min="3" max="3" width="13.28515625" customWidth="1"/>
    <col min="4" max="4" width="15" customWidth="1"/>
    <col min="5" max="5" width="13.7109375" customWidth="1"/>
    <col min="6" max="6" width="12.85546875" customWidth="1"/>
    <col min="7" max="7" width="12.5703125" customWidth="1"/>
    <col min="8" max="8" width="11.85546875" customWidth="1"/>
    <col min="9" max="9" width="11.42578125" customWidth="1"/>
    <col min="10" max="10" width="12" customWidth="1"/>
    <col min="11" max="11" width="12.42578125" customWidth="1"/>
    <col min="12" max="12" width="13.5703125" customWidth="1"/>
  </cols>
  <sheetData>
    <row r="2" spans="2:12" ht="42.75" customHeight="1" x14ac:dyDescent="0.25">
      <c r="B2" s="109" t="s">
        <v>152</v>
      </c>
      <c r="C2" s="109"/>
      <c r="D2" s="109"/>
      <c r="E2" s="109"/>
      <c r="F2" s="109"/>
      <c r="G2" s="109"/>
      <c r="H2" s="109"/>
      <c r="I2" s="109"/>
      <c r="J2" s="109"/>
      <c r="K2" s="109"/>
      <c r="L2" s="109"/>
    </row>
    <row r="3" spans="2:12" ht="23.25" customHeight="1" x14ac:dyDescent="0.25">
      <c r="B3" s="120" t="s">
        <v>44</v>
      </c>
      <c r="C3" s="113" t="s">
        <v>45</v>
      </c>
      <c r="D3" s="113"/>
      <c r="E3" s="113"/>
      <c r="F3" s="113"/>
      <c r="G3" s="113"/>
      <c r="H3" s="113"/>
      <c r="I3" s="113"/>
      <c r="J3" s="113"/>
      <c r="K3" s="113"/>
      <c r="L3" s="113" t="s">
        <v>46</v>
      </c>
    </row>
    <row r="4" spans="2:12" ht="21" customHeight="1" x14ac:dyDescent="0.25">
      <c r="B4" s="120"/>
      <c r="C4" s="103" t="s">
        <v>47</v>
      </c>
      <c r="D4" s="103" t="s">
        <v>48</v>
      </c>
      <c r="E4" s="103" t="s">
        <v>49</v>
      </c>
      <c r="F4" s="103" t="s">
        <v>50</v>
      </c>
      <c r="G4" s="103" t="s">
        <v>51</v>
      </c>
      <c r="H4" s="103" t="s">
        <v>52</v>
      </c>
      <c r="I4" s="103" t="s">
        <v>53</v>
      </c>
      <c r="J4" s="103" t="s">
        <v>54</v>
      </c>
      <c r="K4" s="103" t="s">
        <v>55</v>
      </c>
      <c r="L4" s="113"/>
    </row>
    <row r="5" spans="2:12" ht="17.25" x14ac:dyDescent="0.25">
      <c r="B5" s="49" t="s">
        <v>56</v>
      </c>
      <c r="C5" s="50">
        <v>7375.94</v>
      </c>
      <c r="D5" s="50">
        <v>10790.06</v>
      </c>
      <c r="E5" s="50">
        <v>14163.84</v>
      </c>
      <c r="F5" s="50">
        <v>16878.809999999998</v>
      </c>
      <c r="G5" s="50">
        <v>19596.59</v>
      </c>
      <c r="H5" s="50">
        <v>22027.199999999997</v>
      </c>
      <c r="I5" s="50">
        <v>25313.079999999998</v>
      </c>
      <c r="J5" s="50">
        <v>29437.98</v>
      </c>
      <c r="K5" s="50">
        <v>36480.21</v>
      </c>
      <c r="L5" s="50">
        <v>32.372075294010862</v>
      </c>
    </row>
    <row r="6" spans="2:12" ht="17.25" x14ac:dyDescent="0.25">
      <c r="B6" s="49" t="s">
        <v>57</v>
      </c>
      <c r="C6" s="50">
        <v>8421.66</v>
      </c>
      <c r="D6" s="50">
        <v>12267.58</v>
      </c>
      <c r="E6" s="50">
        <v>15295.699999999999</v>
      </c>
      <c r="F6" s="50">
        <v>17980.04</v>
      </c>
      <c r="G6" s="50">
        <v>20488.39</v>
      </c>
      <c r="H6" s="50">
        <v>22941.88</v>
      </c>
      <c r="I6" s="50">
        <v>26268.45</v>
      </c>
      <c r="J6" s="50">
        <v>30712.5</v>
      </c>
      <c r="K6" s="50">
        <v>37635.910000000003</v>
      </c>
      <c r="L6" s="50">
        <v>30.480910021470564</v>
      </c>
    </row>
    <row r="7" spans="2:12" ht="17.25" x14ac:dyDescent="0.25">
      <c r="B7" s="49" t="s">
        <v>58</v>
      </c>
      <c r="C7" s="50">
        <v>7375.94</v>
      </c>
      <c r="D7" s="50">
        <v>10955.61</v>
      </c>
      <c r="E7" s="50">
        <v>14607.45</v>
      </c>
      <c r="F7" s="50">
        <v>17304.559999999998</v>
      </c>
      <c r="G7" s="50">
        <v>20108.399999999998</v>
      </c>
      <c r="H7" s="50">
        <v>22636.25</v>
      </c>
      <c r="I7" s="50">
        <v>26077.350000000002</v>
      </c>
      <c r="J7" s="50">
        <v>30422.340000000004</v>
      </c>
      <c r="K7" s="50">
        <v>38202.450000000004</v>
      </c>
      <c r="L7" s="50">
        <v>33.183175847354875</v>
      </c>
    </row>
    <row r="8" spans="2:12" ht="17.25" x14ac:dyDescent="0.25">
      <c r="B8" s="51" t="s">
        <v>76</v>
      </c>
      <c r="C8" s="50">
        <v>7827.2300000000005</v>
      </c>
      <c r="D8" s="50">
        <v>11179.449999999999</v>
      </c>
      <c r="E8" s="50">
        <v>14223.690000000002</v>
      </c>
      <c r="F8" s="50">
        <v>17053.66</v>
      </c>
      <c r="G8" s="50">
        <v>19942</v>
      </c>
      <c r="H8" s="50">
        <v>22616.36</v>
      </c>
      <c r="I8" s="50">
        <v>26191.75</v>
      </c>
      <c r="J8" s="50">
        <v>30593.809999999998</v>
      </c>
      <c r="K8" s="50">
        <v>37704.94</v>
      </c>
      <c r="L8" s="50">
        <v>32.377392702546913</v>
      </c>
    </row>
    <row r="9" spans="2:12" ht="17.25" x14ac:dyDescent="0.25">
      <c r="B9" s="49" t="s">
        <v>60</v>
      </c>
      <c r="C9" s="50">
        <v>7375.94</v>
      </c>
      <c r="D9" s="50">
        <v>10360.220000000001</v>
      </c>
      <c r="E9" s="50">
        <v>13649.09</v>
      </c>
      <c r="F9" s="50">
        <v>15896.789999999999</v>
      </c>
      <c r="G9" s="50">
        <v>18490.875</v>
      </c>
      <c r="H9" s="50">
        <v>20905.169999999998</v>
      </c>
      <c r="I9" s="50">
        <v>24052.86</v>
      </c>
      <c r="J9" s="50">
        <v>28061.15</v>
      </c>
      <c r="K9" s="50">
        <v>34925.15</v>
      </c>
      <c r="L9" s="50">
        <v>32.254915593310052</v>
      </c>
    </row>
    <row r="10" spans="2:12" ht="17.25" x14ac:dyDescent="0.25">
      <c r="B10" s="49" t="s">
        <v>77</v>
      </c>
      <c r="C10" s="50">
        <v>7421.8799999999992</v>
      </c>
      <c r="D10" s="50">
        <v>11114.09</v>
      </c>
      <c r="E10" s="50">
        <v>14464.580000000002</v>
      </c>
      <c r="F10" s="50">
        <v>17137.964999999997</v>
      </c>
      <c r="G10" s="50">
        <v>19891.95</v>
      </c>
      <c r="H10" s="50">
        <v>22408.880000000001</v>
      </c>
      <c r="I10" s="50">
        <v>25766.65</v>
      </c>
      <c r="J10" s="50">
        <v>29982.160000000003</v>
      </c>
      <c r="K10" s="50">
        <v>37239.67</v>
      </c>
      <c r="L10" s="50">
        <v>32.435403537695336</v>
      </c>
    </row>
    <row r="11" spans="2:12" ht="17.25" x14ac:dyDescent="0.25">
      <c r="B11" s="49" t="s">
        <v>59</v>
      </c>
      <c r="C11" s="50">
        <v>7266.94</v>
      </c>
      <c r="D11" s="50">
        <v>9551.49</v>
      </c>
      <c r="E11" s="50">
        <v>13565.5</v>
      </c>
      <c r="F11" s="50">
        <v>16425.54</v>
      </c>
      <c r="G11" s="50">
        <v>19740.744999999999</v>
      </c>
      <c r="H11" s="50">
        <v>22729.72</v>
      </c>
      <c r="I11" s="50">
        <v>26492.699999999997</v>
      </c>
      <c r="J11" s="50">
        <v>30921.15</v>
      </c>
      <c r="K11" s="50">
        <v>38367.81</v>
      </c>
      <c r="L11" s="50">
        <v>34.549503392935165</v>
      </c>
    </row>
    <row r="12" spans="2:12" ht="17.25" x14ac:dyDescent="0.25">
      <c r="B12" s="49" t="s">
        <v>61</v>
      </c>
      <c r="C12" s="50">
        <v>7530.8799999999992</v>
      </c>
      <c r="D12" s="50">
        <v>11330.15</v>
      </c>
      <c r="E12" s="50">
        <v>14378.779999999999</v>
      </c>
      <c r="F12" s="50">
        <v>16940.169999999998</v>
      </c>
      <c r="G12" s="50">
        <v>19648.07</v>
      </c>
      <c r="H12" s="50">
        <v>22161.749999999996</v>
      </c>
      <c r="I12" s="50">
        <v>25502.36</v>
      </c>
      <c r="J12" s="50">
        <v>29668.34</v>
      </c>
      <c r="K12" s="50">
        <v>37054.479999999996</v>
      </c>
      <c r="L12" s="50">
        <v>32.2446812832357</v>
      </c>
    </row>
    <row r="13" spans="2:12" ht="17.25" x14ac:dyDescent="0.25">
      <c r="B13" s="49" t="s">
        <v>62</v>
      </c>
      <c r="C13" s="50">
        <v>7375.94</v>
      </c>
      <c r="D13" s="50">
        <v>10246.6</v>
      </c>
      <c r="E13" s="50">
        <v>13817.7</v>
      </c>
      <c r="F13" s="50">
        <v>16199.429999999998</v>
      </c>
      <c r="G13" s="50">
        <v>18959.2</v>
      </c>
      <c r="H13" s="50">
        <v>21506.809999999998</v>
      </c>
      <c r="I13" s="50">
        <v>24836.89</v>
      </c>
      <c r="J13" s="50">
        <v>29071.640000000003</v>
      </c>
      <c r="K13" s="50">
        <v>36311.99</v>
      </c>
      <c r="L13" s="50">
        <v>33.085328743585606</v>
      </c>
    </row>
    <row r="14" spans="2:12" ht="17.25" x14ac:dyDescent="0.25">
      <c r="B14" s="49" t="s">
        <v>63</v>
      </c>
      <c r="C14" s="50">
        <v>6829.94</v>
      </c>
      <c r="D14" s="50">
        <v>9389.7000000000007</v>
      </c>
      <c r="E14" s="50">
        <v>13200.970000000001</v>
      </c>
      <c r="F14" s="50">
        <v>15384.395</v>
      </c>
      <c r="G14" s="50">
        <v>18226.91</v>
      </c>
      <c r="H14" s="50">
        <v>20908.939999999999</v>
      </c>
      <c r="I14" s="50">
        <v>24186.890000000003</v>
      </c>
      <c r="J14" s="50">
        <v>28320.695</v>
      </c>
      <c r="K14" s="50">
        <v>35068.54</v>
      </c>
      <c r="L14" s="50">
        <v>33.833802057101678</v>
      </c>
    </row>
    <row r="15" spans="2:12" ht="17.25" x14ac:dyDescent="0.25">
      <c r="B15" s="49" t="s">
        <v>64</v>
      </c>
      <c r="C15" s="50">
        <v>7266.94</v>
      </c>
      <c r="D15" s="50">
        <v>9751.2999999999993</v>
      </c>
      <c r="E15" s="50">
        <v>13009.74</v>
      </c>
      <c r="F15" s="50">
        <v>15139.149999999998</v>
      </c>
      <c r="G15" s="50">
        <v>17590.494999999999</v>
      </c>
      <c r="H15" s="50">
        <v>20189.52</v>
      </c>
      <c r="I15" s="50">
        <v>22988.940000000002</v>
      </c>
      <c r="J15" s="50">
        <v>27214.2</v>
      </c>
      <c r="K15" s="50">
        <v>33975.24</v>
      </c>
      <c r="L15" s="50">
        <v>32.727588929027263</v>
      </c>
    </row>
    <row r="16" spans="2:12" ht="17.25" x14ac:dyDescent="0.25">
      <c r="B16" s="49" t="s">
        <v>65</v>
      </c>
      <c r="C16" s="50">
        <v>6265.3499999999995</v>
      </c>
      <c r="D16" s="50">
        <v>8603.66</v>
      </c>
      <c r="E16" s="50">
        <v>11820.35</v>
      </c>
      <c r="F16" s="50">
        <v>14893.58</v>
      </c>
      <c r="G16" s="50">
        <v>18576.41</v>
      </c>
      <c r="H16" s="50">
        <v>22262.89</v>
      </c>
      <c r="I16" s="50">
        <v>26798.329999999998</v>
      </c>
      <c r="J16" s="50">
        <v>32453.46</v>
      </c>
      <c r="K16" s="50">
        <v>42156.14</v>
      </c>
      <c r="L16" s="50">
        <v>39.783055107993924</v>
      </c>
    </row>
    <row r="17" spans="2:12" ht="17.25" x14ac:dyDescent="0.25">
      <c r="B17" s="49" t="s">
        <v>66</v>
      </c>
      <c r="C17" s="50">
        <v>6289.92</v>
      </c>
      <c r="D17" s="50">
        <v>8551.1</v>
      </c>
      <c r="E17" s="50">
        <v>11145.02</v>
      </c>
      <c r="F17" s="50">
        <v>13853.059999999998</v>
      </c>
      <c r="G17" s="50">
        <v>16178.63</v>
      </c>
      <c r="H17" s="50">
        <v>19098.3</v>
      </c>
      <c r="I17" s="50">
        <v>22324.38</v>
      </c>
      <c r="J17" s="50">
        <v>26978.51</v>
      </c>
      <c r="K17" s="50">
        <v>33918.559999999998</v>
      </c>
      <c r="L17" s="50">
        <v>35.390905145280563</v>
      </c>
    </row>
    <row r="18" spans="2:12" ht="17.25" x14ac:dyDescent="0.25">
      <c r="B18" s="49" t="s">
        <v>67</v>
      </c>
      <c r="C18" s="50">
        <v>6289.92</v>
      </c>
      <c r="D18" s="50">
        <v>7639.8799999999992</v>
      </c>
      <c r="E18" s="50">
        <v>10093.07</v>
      </c>
      <c r="F18" s="50">
        <v>12680.32</v>
      </c>
      <c r="G18" s="50">
        <v>14921.435000000001</v>
      </c>
      <c r="H18" s="50">
        <v>17766.97</v>
      </c>
      <c r="I18" s="50">
        <v>20956.78</v>
      </c>
      <c r="J18" s="50">
        <v>26021.84</v>
      </c>
      <c r="K18" s="50">
        <v>32875.18</v>
      </c>
      <c r="L18" s="50">
        <v>36.228615437091939</v>
      </c>
    </row>
    <row r="19" spans="2:12" ht="17.25" x14ac:dyDescent="0.25">
      <c r="B19" s="49" t="s">
        <v>68</v>
      </c>
      <c r="C19" s="50">
        <v>4468.17</v>
      </c>
      <c r="D19" s="50">
        <v>7375.94</v>
      </c>
      <c r="E19" s="50">
        <v>8811.66</v>
      </c>
      <c r="F19" s="50">
        <v>11742.87</v>
      </c>
      <c r="G19" s="50">
        <v>14893.58</v>
      </c>
      <c r="H19" s="50">
        <v>17541.940000000002</v>
      </c>
      <c r="I19" s="50">
        <v>21116.55</v>
      </c>
      <c r="J19" s="50">
        <v>26312.13</v>
      </c>
      <c r="K19" s="50">
        <v>33706.92</v>
      </c>
      <c r="L19" s="50">
        <v>38.516149798241337</v>
      </c>
    </row>
    <row r="20" spans="2:12" ht="17.25" x14ac:dyDescent="0.25">
      <c r="B20" s="49" t="s">
        <v>69</v>
      </c>
      <c r="C20" s="50">
        <v>4965.6100000000006</v>
      </c>
      <c r="D20" s="50">
        <v>7531.0099999999993</v>
      </c>
      <c r="E20" s="50">
        <v>9806.81</v>
      </c>
      <c r="F20" s="50">
        <v>12713.06</v>
      </c>
      <c r="G20" s="50">
        <v>14893.58</v>
      </c>
      <c r="H20" s="50">
        <v>17940.39</v>
      </c>
      <c r="I20" s="50">
        <v>21388.379999999997</v>
      </c>
      <c r="J20" s="50">
        <v>26095.42</v>
      </c>
      <c r="K20" s="50">
        <v>32891.299999999996</v>
      </c>
      <c r="L20" s="50">
        <v>36.562985134708612</v>
      </c>
    </row>
    <row r="21" spans="2:12" ht="17.25" x14ac:dyDescent="0.25">
      <c r="B21" s="49" t="s">
        <v>70</v>
      </c>
      <c r="C21" s="50">
        <v>6155.5</v>
      </c>
      <c r="D21" s="50">
        <v>7693.625</v>
      </c>
      <c r="E21" s="50">
        <v>10076.300000000001</v>
      </c>
      <c r="F21" s="50">
        <v>12713.06</v>
      </c>
      <c r="G21" s="50">
        <v>14917.5</v>
      </c>
      <c r="H21" s="50">
        <v>17721.849999999999</v>
      </c>
      <c r="I21" s="50">
        <v>20930.78</v>
      </c>
      <c r="J21" s="50">
        <v>25473.044999999998</v>
      </c>
      <c r="K21" s="50">
        <v>31951.660000000003</v>
      </c>
      <c r="L21" s="50">
        <v>35.299015505544816</v>
      </c>
    </row>
    <row r="22" spans="2:12" ht="17.25" x14ac:dyDescent="0.25">
      <c r="B22" s="49" t="s">
        <v>71</v>
      </c>
      <c r="C22" s="50">
        <v>4415.71</v>
      </c>
      <c r="D22" s="50">
        <v>7375.94</v>
      </c>
      <c r="E22" s="50">
        <v>8993.66</v>
      </c>
      <c r="F22" s="50">
        <v>11878.199999999999</v>
      </c>
      <c r="G22" s="50">
        <v>14805.83</v>
      </c>
      <c r="H22" s="50">
        <v>17288.050000000003</v>
      </c>
      <c r="I22" s="50">
        <v>20566.910000000003</v>
      </c>
      <c r="J22" s="50">
        <v>25339.079999999998</v>
      </c>
      <c r="K22" s="50">
        <v>32036.550000000003</v>
      </c>
      <c r="L22" s="50">
        <v>36.991077275914172</v>
      </c>
    </row>
    <row r="23" spans="2:12" ht="17.25" x14ac:dyDescent="0.25">
      <c r="B23" s="49" t="s">
        <v>72</v>
      </c>
      <c r="C23" s="50">
        <v>4965.6100000000006</v>
      </c>
      <c r="D23" s="50">
        <v>7421.8799999999992</v>
      </c>
      <c r="E23" s="50">
        <v>8884.66</v>
      </c>
      <c r="F23" s="50">
        <v>11710.66</v>
      </c>
      <c r="G23" s="50">
        <v>14271.66</v>
      </c>
      <c r="H23" s="50">
        <v>16821.025000000001</v>
      </c>
      <c r="I23" s="50">
        <v>20488.52</v>
      </c>
      <c r="J23" s="50">
        <v>25775.88</v>
      </c>
      <c r="K23" s="50">
        <v>33327.06</v>
      </c>
      <c r="L23" s="50">
        <v>38.300318443356453</v>
      </c>
    </row>
    <row r="24" spans="2:12" ht="17.25" x14ac:dyDescent="0.25">
      <c r="B24" s="49" t="s">
        <v>73</v>
      </c>
      <c r="C24" s="50">
        <v>6289.92</v>
      </c>
      <c r="D24" s="50">
        <v>8603.66</v>
      </c>
      <c r="E24" s="50">
        <v>10925.46</v>
      </c>
      <c r="F24" s="50">
        <v>13992.329999999998</v>
      </c>
      <c r="G24" s="50">
        <v>16191.564999999999</v>
      </c>
      <c r="H24" s="50">
        <v>19334.77</v>
      </c>
      <c r="I24" s="50">
        <v>22685.649999999998</v>
      </c>
      <c r="J24" s="50">
        <v>27228.890000000003</v>
      </c>
      <c r="K24" s="50">
        <v>33986.94</v>
      </c>
      <c r="L24" s="50">
        <v>35.474729146515635</v>
      </c>
    </row>
    <row r="25" spans="2:12" s="4" customFormat="1" ht="27.75" customHeight="1" x14ac:dyDescent="0.2">
      <c r="B25" s="52" t="s">
        <v>74</v>
      </c>
      <c r="C25" s="53">
        <v>6803.68</v>
      </c>
      <c r="D25" s="53">
        <v>8884.66</v>
      </c>
      <c r="E25" s="53">
        <v>12354.669999999998</v>
      </c>
      <c r="F25" s="53">
        <v>14915.16</v>
      </c>
      <c r="G25" s="53">
        <v>17885.009999999998</v>
      </c>
      <c r="H25" s="53">
        <v>20699.64</v>
      </c>
      <c r="I25" s="53">
        <v>24289.33</v>
      </c>
      <c r="J25" s="53">
        <v>28772.76</v>
      </c>
      <c r="K25" s="53">
        <v>36142.730000000003</v>
      </c>
      <c r="L25" s="53">
        <v>35.243278480820571</v>
      </c>
    </row>
    <row r="26" spans="2:12" ht="17.25" x14ac:dyDescent="0.25">
      <c r="B26" s="49" t="s">
        <v>75</v>
      </c>
      <c r="C26" s="50">
        <v>7375.94</v>
      </c>
      <c r="D26" s="50">
        <v>10811.11</v>
      </c>
      <c r="E26" s="50">
        <v>14183</v>
      </c>
      <c r="F26" s="50">
        <v>16861.259999999998</v>
      </c>
      <c r="G26" s="50">
        <v>19616.87</v>
      </c>
      <c r="H26" s="50">
        <v>22140.04</v>
      </c>
      <c r="I26" s="50">
        <v>25518.09</v>
      </c>
      <c r="J26" s="50">
        <v>29755.050000000003</v>
      </c>
      <c r="K26" s="50">
        <v>37120.07</v>
      </c>
      <c r="L26" s="50">
        <v>32.790622949317516</v>
      </c>
    </row>
    <row r="27" spans="2:12" ht="17.25" x14ac:dyDescent="0.25">
      <c r="B27" s="49" t="s">
        <v>14</v>
      </c>
      <c r="C27" s="50">
        <v>6829.94</v>
      </c>
      <c r="D27" s="50">
        <v>8993.66</v>
      </c>
      <c r="E27" s="50">
        <v>12876.49</v>
      </c>
      <c r="F27" s="50">
        <v>15349.75</v>
      </c>
      <c r="G27" s="50">
        <v>18505.47</v>
      </c>
      <c r="H27" s="50">
        <v>21469.11</v>
      </c>
      <c r="I27" s="50">
        <v>25303.46</v>
      </c>
      <c r="J27" s="50">
        <v>30146.870000000003</v>
      </c>
      <c r="K27" s="50">
        <v>38503.660000000003</v>
      </c>
      <c r="L27" s="50">
        <v>36.395585520177143</v>
      </c>
    </row>
    <row r="28" spans="2:12" ht="15" customHeight="1" x14ac:dyDescent="0.25">
      <c r="B28" s="49" t="s">
        <v>15</v>
      </c>
      <c r="C28" s="50">
        <v>4965.6100000000006</v>
      </c>
      <c r="D28" s="50">
        <v>7530.8799999999992</v>
      </c>
      <c r="E28" s="50">
        <v>9102.66</v>
      </c>
      <c r="F28" s="50">
        <v>12381.07</v>
      </c>
      <c r="G28" s="50">
        <v>14893.58</v>
      </c>
      <c r="H28" s="50">
        <v>17713.54</v>
      </c>
      <c r="I28" s="50">
        <v>21198.45</v>
      </c>
      <c r="J28" s="50">
        <v>26179.660000000003</v>
      </c>
      <c r="K28" s="50">
        <v>33267.520000000004</v>
      </c>
      <c r="L28" s="50">
        <v>37.323544930093121</v>
      </c>
    </row>
    <row r="29" spans="2:12" ht="30" customHeight="1" x14ac:dyDescent="0.25">
      <c r="B29" s="121" t="s">
        <v>127</v>
      </c>
      <c r="C29" s="121"/>
      <c r="D29" s="121"/>
      <c r="E29" s="121"/>
      <c r="F29" s="121"/>
      <c r="G29" s="121"/>
      <c r="H29" s="121"/>
      <c r="I29" s="121"/>
      <c r="J29" s="121"/>
      <c r="K29" s="121"/>
      <c r="L29" s="121"/>
    </row>
    <row r="30" spans="2:12" ht="15" customHeight="1" x14ac:dyDescent="0.25">
      <c r="B30" s="122" t="s">
        <v>153</v>
      </c>
      <c r="C30" s="122"/>
      <c r="D30" s="122"/>
      <c r="E30" s="122"/>
      <c r="F30" s="122"/>
      <c r="G30" s="122"/>
      <c r="H30" s="122"/>
      <c r="I30" s="122"/>
      <c r="J30" s="122"/>
      <c r="K30" s="122"/>
      <c r="L30" s="122"/>
    </row>
    <row r="31" spans="2:12" ht="15" customHeight="1" x14ac:dyDescent="0.25">
      <c r="B31" s="17" t="s">
        <v>165</v>
      </c>
      <c r="C31" s="97"/>
      <c r="D31" s="97"/>
      <c r="E31" s="97"/>
      <c r="F31" s="97"/>
      <c r="G31" s="97"/>
      <c r="H31" s="97"/>
      <c r="I31" s="97"/>
      <c r="J31" s="97"/>
      <c r="K31" s="97"/>
      <c r="L31" s="98"/>
    </row>
    <row r="32" spans="2:12" ht="15.75" x14ac:dyDescent="0.3">
      <c r="C32" s="39"/>
      <c r="D32" s="39"/>
      <c r="E32" s="39"/>
      <c r="F32" s="39"/>
      <c r="G32" s="40"/>
      <c r="H32" s="40"/>
      <c r="I32" s="37"/>
      <c r="J32" s="37"/>
      <c r="K32" s="37"/>
      <c r="L32" s="37"/>
    </row>
    <row r="33" spans="2:12" s="2" customFormat="1" ht="53.25" customHeight="1" x14ac:dyDescent="0.25">
      <c r="B33" s="119" t="s">
        <v>151</v>
      </c>
      <c r="C33" s="119"/>
      <c r="D33" s="119"/>
      <c r="E33" s="119"/>
      <c r="F33" s="119"/>
      <c r="G33" s="119"/>
      <c r="H33" s="119"/>
      <c r="I33" s="119"/>
      <c r="J33" s="119"/>
      <c r="K33" s="119"/>
      <c r="L33" s="119"/>
    </row>
  </sheetData>
  <mergeCells count="7">
    <mergeCell ref="B33:L33"/>
    <mergeCell ref="B2:L2"/>
    <mergeCell ref="B3:B4"/>
    <mergeCell ref="C3:K3"/>
    <mergeCell ref="L3:L4"/>
    <mergeCell ref="B29:L29"/>
    <mergeCell ref="B30:L30"/>
  </mergeCells>
  <pageMargins left="0.70866141732283472" right="0.70866141732283472" top="0.74803149606299213" bottom="0.74803149606299213"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08FA-F750-421B-9429-7856574156AE}">
  <sheetPr>
    <pageSetUpPr fitToPage="1"/>
  </sheetPr>
  <dimension ref="B2:H15"/>
  <sheetViews>
    <sheetView topLeftCell="A7" workbookViewId="0">
      <selection activeCell="B2" sqref="B2:H13"/>
    </sheetView>
  </sheetViews>
  <sheetFormatPr defaultRowHeight="15" x14ac:dyDescent="0.25"/>
  <cols>
    <col min="2" max="2" width="35.7109375" customWidth="1"/>
    <col min="3" max="3" width="26" customWidth="1"/>
    <col min="4" max="4" width="21.42578125" customWidth="1"/>
    <col min="5" max="5" width="18.140625" customWidth="1"/>
    <col min="6" max="6" width="15.42578125" customWidth="1"/>
    <col min="7" max="7" width="13.85546875" customWidth="1"/>
    <col min="8" max="8" width="19" customWidth="1"/>
  </cols>
  <sheetData>
    <row r="2" spans="2:8" ht="48" customHeight="1" x14ac:dyDescent="0.25">
      <c r="B2" s="109" t="s">
        <v>166</v>
      </c>
      <c r="C2" s="109"/>
      <c r="D2" s="109"/>
      <c r="E2" s="109"/>
      <c r="F2" s="109"/>
      <c r="G2" s="109"/>
      <c r="H2" s="109"/>
    </row>
    <row r="3" spans="2:8" ht="24.75" customHeight="1" x14ac:dyDescent="0.25">
      <c r="B3" s="110" t="s">
        <v>83</v>
      </c>
      <c r="C3" s="110" t="s">
        <v>84</v>
      </c>
      <c r="D3" s="110"/>
      <c r="E3" s="110"/>
      <c r="F3" s="110" t="s">
        <v>85</v>
      </c>
      <c r="G3" s="110"/>
      <c r="H3" s="110"/>
    </row>
    <row r="4" spans="2:8" ht="41.45" customHeight="1" x14ac:dyDescent="0.25">
      <c r="B4" s="110"/>
      <c r="C4" s="102">
        <v>2021</v>
      </c>
      <c r="D4" s="102">
        <v>2022</v>
      </c>
      <c r="E4" s="103" t="s">
        <v>86</v>
      </c>
      <c r="F4" s="103">
        <v>2021</v>
      </c>
      <c r="G4" s="103">
        <v>2022</v>
      </c>
      <c r="H4" s="103" t="s">
        <v>86</v>
      </c>
    </row>
    <row r="5" spans="2:8" ht="17.25" x14ac:dyDescent="0.25">
      <c r="B5" s="66" t="s">
        <v>87</v>
      </c>
      <c r="C5" s="67">
        <v>16849558</v>
      </c>
      <c r="D5" s="67">
        <v>16793458</v>
      </c>
      <c r="E5" s="68">
        <f>D5/C5-1</f>
        <v>-3.3294641912862133E-3</v>
      </c>
      <c r="F5" s="69">
        <v>1234.571012380859</v>
      </c>
      <c r="G5" s="69">
        <v>1279.3140297888617</v>
      </c>
      <c r="H5" s="68">
        <f>G5/F5-1</f>
        <v>3.624175277023256E-2</v>
      </c>
    </row>
    <row r="6" spans="2:8" ht="57" customHeight="1" x14ac:dyDescent="0.25">
      <c r="B6" s="49" t="s">
        <v>88</v>
      </c>
      <c r="C6" s="55">
        <v>8135967</v>
      </c>
      <c r="D6" s="55">
        <v>8007992</v>
      </c>
      <c r="E6" s="70">
        <f t="shared" ref="E6:E13" si="0">D6/C6-1</f>
        <v>-1.5729537742717015E-2</v>
      </c>
      <c r="F6" s="71">
        <v>1195.0999999999999</v>
      </c>
      <c r="G6" s="71">
        <v>1237.99</v>
      </c>
      <c r="H6" s="70">
        <f t="shared" ref="H6:H12" si="1">G6/F6-1</f>
        <v>3.588821019161581E-2</v>
      </c>
    </row>
    <row r="7" spans="2:8" ht="20.25" customHeight="1" x14ac:dyDescent="0.25">
      <c r="B7" s="49" t="s">
        <v>89</v>
      </c>
      <c r="C7" s="55">
        <v>3082954</v>
      </c>
      <c r="D7" s="55">
        <v>3107983</v>
      </c>
      <c r="E7" s="70">
        <f t="shared" si="0"/>
        <v>8.1185123099469791E-3</v>
      </c>
      <c r="F7" s="71">
        <v>1945.91</v>
      </c>
      <c r="G7" s="71">
        <v>2019.3</v>
      </c>
      <c r="H7" s="70">
        <f t="shared" si="1"/>
        <v>3.7715002235457984E-2</v>
      </c>
    </row>
    <row r="8" spans="2:8" ht="32.25" customHeight="1" x14ac:dyDescent="0.25">
      <c r="B8" s="49" t="s">
        <v>90</v>
      </c>
      <c r="C8" s="55">
        <v>5004025</v>
      </c>
      <c r="D8" s="55">
        <v>5009276</v>
      </c>
      <c r="E8" s="70">
        <f t="shared" si="0"/>
        <v>1.0493552690085117E-3</v>
      </c>
      <c r="F8" s="71">
        <v>803.75</v>
      </c>
      <c r="G8" s="71">
        <v>825.7</v>
      </c>
      <c r="H8" s="70">
        <f t="shared" si="1"/>
        <v>2.7309486780715542E-2</v>
      </c>
    </row>
    <row r="9" spans="2:8" ht="20.25" customHeight="1" x14ac:dyDescent="0.25">
      <c r="B9" s="49" t="s">
        <v>156</v>
      </c>
      <c r="C9" s="55">
        <v>626612</v>
      </c>
      <c r="D9" s="55">
        <v>668207</v>
      </c>
      <c r="E9" s="70">
        <f>D9/C9-1</f>
        <v>6.6380790664717582E-2</v>
      </c>
      <c r="F9" s="71">
        <v>1687.72</v>
      </c>
      <c r="G9" s="71">
        <v>1733.27</v>
      </c>
      <c r="H9" s="70">
        <f>G9/F9-1</f>
        <v>2.6989074017017112E-2</v>
      </c>
    </row>
    <row r="10" spans="2:8" ht="20.25" customHeight="1" x14ac:dyDescent="0.25">
      <c r="B10" s="52" t="s">
        <v>91</v>
      </c>
      <c r="C10" s="54">
        <v>3982674</v>
      </c>
      <c r="D10" s="54">
        <v>4033210</v>
      </c>
      <c r="E10" s="68">
        <f t="shared" si="0"/>
        <v>1.2688962239942203E-2</v>
      </c>
      <c r="F10" s="72">
        <v>464.45680889522964</v>
      </c>
      <c r="G10" s="72">
        <v>470.29212235911342</v>
      </c>
      <c r="H10" s="68">
        <f t="shared" si="1"/>
        <v>1.2563737579310841E-2</v>
      </c>
    </row>
    <row r="11" spans="2:8" ht="18" customHeight="1" x14ac:dyDescent="0.25">
      <c r="B11" s="49" t="s">
        <v>92</v>
      </c>
      <c r="C11" s="55">
        <v>808105</v>
      </c>
      <c r="D11" s="55">
        <v>817237</v>
      </c>
      <c r="E11" s="70">
        <f t="shared" si="0"/>
        <v>1.130051169093127E-2</v>
      </c>
      <c r="F11" s="71">
        <v>464.13</v>
      </c>
      <c r="G11" s="71">
        <v>476.4</v>
      </c>
      <c r="H11" s="70">
        <f t="shared" si="1"/>
        <v>2.6436558722771508E-2</v>
      </c>
    </row>
    <row r="12" spans="2:8" ht="20.25" customHeight="1" x14ac:dyDescent="0.25">
      <c r="B12" s="49" t="s">
        <v>93</v>
      </c>
      <c r="C12" s="55">
        <v>3174569</v>
      </c>
      <c r="D12" s="55">
        <v>3215973</v>
      </c>
      <c r="E12" s="70">
        <f t="shared" si="0"/>
        <v>1.3042400401440224E-2</v>
      </c>
      <c r="F12" s="71">
        <v>464.54</v>
      </c>
      <c r="G12" s="71">
        <v>468.74</v>
      </c>
      <c r="H12" s="70">
        <f t="shared" si="1"/>
        <v>9.0412020493391143E-3</v>
      </c>
    </row>
    <row r="13" spans="2:8" s="73" customFormat="1" ht="19.5" customHeight="1" x14ac:dyDescent="0.25">
      <c r="B13" s="52" t="s">
        <v>10</v>
      </c>
      <c r="C13" s="54">
        <v>20832232</v>
      </c>
      <c r="D13" s="54">
        <v>20826668</v>
      </c>
      <c r="E13" s="68">
        <f t="shared" si="0"/>
        <v>-2.6708611924064485E-4</v>
      </c>
      <c r="F13" s="72">
        <v>1087.3399999999999</v>
      </c>
      <c r="G13" s="72">
        <v>1122.6400000000001</v>
      </c>
      <c r="H13" s="68">
        <f>G13/F13-1</f>
        <v>3.2464546507992242E-2</v>
      </c>
    </row>
    <row r="14" spans="2:8" ht="15.75" customHeight="1" x14ac:dyDescent="0.25">
      <c r="B14" s="123" t="s">
        <v>155</v>
      </c>
      <c r="C14" s="123"/>
      <c r="D14" s="123"/>
      <c r="E14" s="123"/>
      <c r="F14" s="123"/>
      <c r="G14" s="123"/>
      <c r="H14" s="123"/>
    </row>
    <row r="15" spans="2:8" ht="15" customHeight="1" x14ac:dyDescent="0.25">
      <c r="B15" s="123" t="s">
        <v>164</v>
      </c>
      <c r="C15" s="123"/>
      <c r="D15" s="123"/>
      <c r="E15" s="123"/>
      <c r="F15" s="123"/>
      <c r="G15" s="123"/>
      <c r="H15" s="123"/>
    </row>
  </sheetData>
  <mergeCells count="6">
    <mergeCell ref="B15:H15"/>
    <mergeCell ref="B2:H2"/>
    <mergeCell ref="B3:B4"/>
    <mergeCell ref="C3:E3"/>
    <mergeCell ref="F3:H3"/>
    <mergeCell ref="B14:H14"/>
  </mergeCells>
  <pageMargins left="0.7" right="0.7" top="0.75" bottom="0.75" header="0.3" footer="0.3"/>
  <pageSetup paperSize="9"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6B493-E224-47D7-B1B4-07A0A4DCC1F2}">
  <sheetPr>
    <pageSetUpPr fitToPage="1"/>
  </sheetPr>
  <dimension ref="B2:K15"/>
  <sheetViews>
    <sheetView topLeftCell="A4" workbookViewId="0">
      <selection activeCell="B2" sqref="B2:K2"/>
    </sheetView>
  </sheetViews>
  <sheetFormatPr defaultRowHeight="15" x14ac:dyDescent="0.25"/>
  <cols>
    <col min="2" max="2" width="24" customWidth="1"/>
    <col min="3" max="3" width="15" customWidth="1"/>
    <col min="4" max="4" width="13.140625" customWidth="1"/>
    <col min="5" max="5" width="18.5703125" customWidth="1"/>
    <col min="6" max="6" width="15.85546875" customWidth="1"/>
    <col min="7" max="7" width="13.5703125" customWidth="1"/>
    <col min="8" max="8" width="15.140625" customWidth="1"/>
    <col min="9" max="9" width="17.140625" customWidth="1"/>
    <col min="10" max="10" width="12.28515625" customWidth="1"/>
    <col min="11" max="11" width="16.42578125" customWidth="1"/>
  </cols>
  <sheetData>
    <row r="2" spans="2:11" ht="38.25" customHeight="1" x14ac:dyDescent="0.25">
      <c r="B2" s="109" t="s">
        <v>167</v>
      </c>
      <c r="C2" s="109"/>
      <c r="D2" s="109"/>
      <c r="E2" s="109"/>
      <c r="F2" s="109"/>
      <c r="G2" s="109"/>
      <c r="H2" s="109"/>
      <c r="I2" s="109"/>
      <c r="J2" s="109"/>
      <c r="K2" s="109"/>
    </row>
    <row r="3" spans="2:11" ht="26.25" customHeight="1" x14ac:dyDescent="0.25">
      <c r="B3" s="125" t="s">
        <v>94</v>
      </c>
      <c r="C3" s="110" t="s">
        <v>8</v>
      </c>
      <c r="D3" s="110"/>
      <c r="E3" s="110"/>
      <c r="F3" s="110" t="s">
        <v>9</v>
      </c>
      <c r="G3" s="110"/>
      <c r="H3" s="110"/>
      <c r="I3" s="110" t="s">
        <v>12</v>
      </c>
      <c r="J3" s="110"/>
      <c r="K3" s="110"/>
    </row>
    <row r="4" spans="2:11" ht="39.6" customHeight="1" x14ac:dyDescent="0.25">
      <c r="B4" s="125"/>
      <c r="C4" s="103" t="s">
        <v>84</v>
      </c>
      <c r="D4" s="103" t="s">
        <v>4</v>
      </c>
      <c r="E4" s="103" t="s">
        <v>85</v>
      </c>
      <c r="F4" s="103" t="s">
        <v>84</v>
      </c>
      <c r="G4" s="103" t="s">
        <v>4</v>
      </c>
      <c r="H4" s="103" t="s">
        <v>85</v>
      </c>
      <c r="I4" s="103" t="s">
        <v>84</v>
      </c>
      <c r="J4" s="103" t="s">
        <v>4</v>
      </c>
      <c r="K4" s="103" t="s">
        <v>85</v>
      </c>
    </row>
    <row r="5" spans="2:11" ht="17.25" x14ac:dyDescent="0.25">
      <c r="B5" s="66" t="s">
        <v>87</v>
      </c>
      <c r="C5" s="67">
        <v>7472831</v>
      </c>
      <c r="D5" s="74">
        <v>0.81976814725576053</v>
      </c>
      <c r="E5" s="69">
        <v>1641.1630334206675</v>
      </c>
      <c r="F5" s="67">
        <v>9320627</v>
      </c>
      <c r="G5" s="74">
        <v>0.79589453638077812</v>
      </c>
      <c r="H5" s="69">
        <v>989.20371308925905</v>
      </c>
      <c r="I5" s="67">
        <v>16793458</v>
      </c>
      <c r="J5" s="74">
        <v>0.80634396246197426</v>
      </c>
      <c r="K5" s="69">
        <v>1279.3122890598231</v>
      </c>
    </row>
    <row r="6" spans="2:11" ht="21" customHeight="1" x14ac:dyDescent="0.25">
      <c r="B6" s="49" t="s">
        <v>157</v>
      </c>
      <c r="C6" s="55">
        <v>4566541</v>
      </c>
      <c r="D6" s="38">
        <v>0.50094868396427916</v>
      </c>
      <c r="E6" s="71">
        <v>2042.76</v>
      </c>
      <c r="F6" s="55">
        <v>2287984</v>
      </c>
      <c r="G6" s="38">
        <v>0.19537247493399729</v>
      </c>
      <c r="H6" s="71">
        <v>1660.13</v>
      </c>
      <c r="I6" s="55">
        <v>6854525</v>
      </c>
      <c r="J6" s="38">
        <v>0.32912249813556349</v>
      </c>
      <c r="K6" s="71">
        <v>1915.04</v>
      </c>
    </row>
    <row r="7" spans="2:11" ht="21" customHeight="1" x14ac:dyDescent="0.25">
      <c r="B7" s="49" t="s">
        <v>78</v>
      </c>
      <c r="C7" s="55">
        <v>1838860</v>
      </c>
      <c r="D7" s="38">
        <v>0.2017225941899031</v>
      </c>
      <c r="E7" s="71">
        <v>1111.82</v>
      </c>
      <c r="F7" s="55">
        <v>2986506</v>
      </c>
      <c r="G7" s="38">
        <v>0.25501973292874097</v>
      </c>
      <c r="H7" s="71">
        <v>752.41</v>
      </c>
      <c r="I7" s="55">
        <v>4825366</v>
      </c>
      <c r="J7" s="38">
        <v>0.23169169451397603</v>
      </c>
      <c r="K7" s="71">
        <v>889.37</v>
      </c>
    </row>
    <row r="8" spans="2:11" ht="24.75" customHeight="1" x14ac:dyDescent="0.25">
      <c r="B8" s="49" t="s">
        <v>79</v>
      </c>
      <c r="C8" s="55">
        <v>515239</v>
      </c>
      <c r="D8" s="38">
        <v>5.6521620845421339E-2</v>
      </c>
      <c r="E8" s="71">
        <v>1187.6300000000001</v>
      </c>
      <c r="F8" s="55">
        <v>392078</v>
      </c>
      <c r="G8" s="38">
        <v>3.3479801094400914E-2</v>
      </c>
      <c r="H8" s="71">
        <v>794.78</v>
      </c>
      <c r="I8" s="55">
        <v>907317</v>
      </c>
      <c r="J8" s="38">
        <v>4.35651540611297E-2</v>
      </c>
      <c r="K8" s="71">
        <v>1017.87</v>
      </c>
    </row>
    <row r="9" spans="2:11" ht="24.75" customHeight="1" x14ac:dyDescent="0.25">
      <c r="B9" s="49" t="s">
        <v>95</v>
      </c>
      <c r="C9" s="55">
        <v>552191</v>
      </c>
      <c r="D9" s="38">
        <v>6.0575248256156955E-2</v>
      </c>
      <c r="E9" s="71">
        <v>505.97</v>
      </c>
      <c r="F9" s="55">
        <v>3654059</v>
      </c>
      <c r="G9" s="38">
        <v>0.31202252742363895</v>
      </c>
      <c r="H9" s="71">
        <v>783.5</v>
      </c>
      <c r="I9" s="55">
        <v>4206250</v>
      </c>
      <c r="J9" s="38">
        <v>0.201964615751305</v>
      </c>
      <c r="K9" s="71">
        <v>747.06</v>
      </c>
    </row>
    <row r="10" spans="2:11" ht="24.75" customHeight="1" x14ac:dyDescent="0.25">
      <c r="B10" s="52" t="s">
        <v>91</v>
      </c>
      <c r="C10" s="54">
        <v>1642955</v>
      </c>
      <c r="D10" s="74">
        <v>0.1802318527442395</v>
      </c>
      <c r="E10" s="72">
        <v>468.80474783545498</v>
      </c>
      <c r="F10" s="54">
        <v>2390255</v>
      </c>
      <c r="G10" s="74">
        <v>0.20410546361922186</v>
      </c>
      <c r="H10" s="72">
        <v>471.31183955268381</v>
      </c>
      <c r="I10" s="54">
        <v>4033210</v>
      </c>
      <c r="J10" s="74">
        <v>0.19365603753802577</v>
      </c>
      <c r="K10" s="72">
        <v>470.29212235911342</v>
      </c>
    </row>
    <row r="11" spans="2:11" ht="24.75" customHeight="1" x14ac:dyDescent="0.25">
      <c r="B11" s="49" t="s">
        <v>96</v>
      </c>
      <c r="C11" s="55">
        <v>306367</v>
      </c>
      <c r="D11" s="38">
        <v>3.3608401952393355E-2</v>
      </c>
      <c r="E11" s="71">
        <v>485.84</v>
      </c>
      <c r="F11" s="55">
        <v>510870</v>
      </c>
      <c r="G11" s="38">
        <v>4.3623528953668902E-2</v>
      </c>
      <c r="H11" s="71">
        <v>470.73</v>
      </c>
      <c r="I11" s="55">
        <v>817237</v>
      </c>
      <c r="J11" s="38">
        <v>3.9239930266329687E-2</v>
      </c>
      <c r="K11" s="71">
        <v>476.4</v>
      </c>
    </row>
    <row r="12" spans="2:11" ht="24.75" customHeight="1" x14ac:dyDescent="0.25">
      <c r="B12" s="49" t="s">
        <v>97</v>
      </c>
      <c r="C12" s="55">
        <v>1336588</v>
      </c>
      <c r="D12" s="38">
        <v>0.14662345079184613</v>
      </c>
      <c r="E12" s="71">
        <v>464.9</v>
      </c>
      <c r="F12" s="55">
        <v>1879385</v>
      </c>
      <c r="G12" s="38">
        <v>0.16048193466555294</v>
      </c>
      <c r="H12" s="71">
        <v>471.47</v>
      </c>
      <c r="I12" s="55">
        <v>3215973</v>
      </c>
      <c r="J12" s="38">
        <v>0.15441610727169608</v>
      </c>
      <c r="K12" s="71">
        <v>468.74</v>
      </c>
    </row>
    <row r="13" spans="2:11" ht="24.75" customHeight="1" x14ac:dyDescent="0.25">
      <c r="B13" s="52" t="s">
        <v>10</v>
      </c>
      <c r="C13" s="54">
        <v>9115786</v>
      </c>
      <c r="D13" s="74">
        <v>1</v>
      </c>
      <c r="E13" s="72">
        <v>1429.87</v>
      </c>
      <c r="F13" s="54">
        <v>11710882</v>
      </c>
      <c r="G13" s="74">
        <v>1</v>
      </c>
      <c r="H13" s="72">
        <v>883.5</v>
      </c>
      <c r="I13" s="54">
        <v>20826668</v>
      </c>
      <c r="J13" s="74">
        <v>1</v>
      </c>
      <c r="K13" s="72">
        <v>1122.6400000000001</v>
      </c>
    </row>
    <row r="14" spans="2:11" ht="18" customHeight="1" x14ac:dyDescent="0.25">
      <c r="B14" s="123" t="s">
        <v>155</v>
      </c>
      <c r="C14" s="123"/>
      <c r="D14" s="123"/>
      <c r="E14" s="123"/>
      <c r="F14" s="123"/>
      <c r="G14" s="123"/>
      <c r="H14" s="123"/>
      <c r="I14" s="123"/>
      <c r="J14" s="123"/>
      <c r="K14" s="123"/>
    </row>
    <row r="15" spans="2:11" x14ac:dyDescent="0.25">
      <c r="B15" s="124" t="s">
        <v>158</v>
      </c>
      <c r="C15" s="124"/>
      <c r="D15" s="124"/>
      <c r="E15" s="124"/>
      <c r="F15" s="124"/>
      <c r="G15" s="124"/>
      <c r="H15" s="124"/>
      <c r="I15" s="124"/>
      <c r="J15" s="124"/>
      <c r="K15" s="124"/>
    </row>
  </sheetData>
  <mergeCells count="7">
    <mergeCell ref="B14:K14"/>
    <mergeCell ref="B15:K15"/>
    <mergeCell ref="B2:K2"/>
    <mergeCell ref="B3:B4"/>
    <mergeCell ref="C3:E3"/>
    <mergeCell ref="F3:H3"/>
    <mergeCell ref="I3:K3"/>
  </mergeCells>
  <pageMargins left="0.7" right="0.7" top="0.75" bottom="0.75" header="0.3" footer="0.3"/>
  <pageSetup paperSize="9"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CF76C-6235-4077-8A41-DDBAF8A28F2C}">
  <sheetPr>
    <pageSetUpPr fitToPage="1"/>
  </sheetPr>
  <dimension ref="B2:K18"/>
  <sheetViews>
    <sheetView topLeftCell="C7" workbookViewId="0">
      <selection activeCell="B2" sqref="B2:K2"/>
    </sheetView>
  </sheetViews>
  <sheetFormatPr defaultRowHeight="15" x14ac:dyDescent="0.25"/>
  <cols>
    <col min="2" max="2" width="39.7109375" customWidth="1"/>
    <col min="3" max="3" width="17.85546875" customWidth="1"/>
    <col min="4" max="4" width="12.28515625" customWidth="1"/>
    <col min="5" max="5" width="14.5703125" customWidth="1"/>
    <col min="6" max="6" width="13.7109375" customWidth="1"/>
    <col min="7" max="7" width="12.42578125" customWidth="1"/>
    <col min="8" max="8" width="14.85546875" customWidth="1"/>
    <col min="9" max="9" width="19.85546875" customWidth="1"/>
    <col min="10" max="10" width="14.7109375" customWidth="1"/>
    <col min="11" max="11" width="18" customWidth="1"/>
  </cols>
  <sheetData>
    <row r="2" spans="2:11" ht="37.5" customHeight="1" x14ac:dyDescent="0.25">
      <c r="B2" s="109" t="s">
        <v>168</v>
      </c>
      <c r="C2" s="109"/>
      <c r="D2" s="109"/>
      <c r="E2" s="109"/>
      <c r="F2" s="109"/>
      <c r="G2" s="109"/>
      <c r="H2" s="109"/>
      <c r="I2" s="109"/>
      <c r="J2" s="109"/>
      <c r="K2" s="109"/>
    </row>
    <row r="3" spans="2:11" ht="17.25" x14ac:dyDescent="0.25">
      <c r="B3" s="125" t="s">
        <v>83</v>
      </c>
      <c r="C3" s="110" t="s">
        <v>8</v>
      </c>
      <c r="D3" s="110"/>
      <c r="E3" s="110"/>
      <c r="F3" s="110" t="s">
        <v>9</v>
      </c>
      <c r="G3" s="110"/>
      <c r="H3" s="110"/>
      <c r="I3" s="110" t="s">
        <v>12</v>
      </c>
      <c r="J3" s="110"/>
      <c r="K3" s="110"/>
    </row>
    <row r="4" spans="2:11" ht="42.95" customHeight="1" x14ac:dyDescent="0.25">
      <c r="B4" s="125"/>
      <c r="C4" s="103" t="s">
        <v>84</v>
      </c>
      <c r="D4" s="103" t="s">
        <v>4</v>
      </c>
      <c r="E4" s="103" t="s">
        <v>85</v>
      </c>
      <c r="F4" s="103" t="s">
        <v>84</v>
      </c>
      <c r="G4" s="103" t="s">
        <v>4</v>
      </c>
      <c r="H4" s="103" t="s">
        <v>85</v>
      </c>
      <c r="I4" s="103" t="s">
        <v>84</v>
      </c>
      <c r="J4" s="103" t="s">
        <v>4</v>
      </c>
      <c r="K4" s="103" t="s">
        <v>85</v>
      </c>
    </row>
    <row r="5" spans="2:11" ht="38.450000000000003" customHeight="1" x14ac:dyDescent="0.25">
      <c r="B5" s="49" t="s">
        <v>88</v>
      </c>
      <c r="C5" s="55">
        <v>3410102</v>
      </c>
      <c r="D5" s="38">
        <v>0.45633334943611065</v>
      </c>
      <c r="E5" s="71">
        <v>1720.43</v>
      </c>
      <c r="F5" s="55">
        <v>4597890</v>
      </c>
      <c r="G5" s="38">
        <v>0.49330265013287194</v>
      </c>
      <c r="H5" s="71">
        <v>880.18</v>
      </c>
      <c r="I5" s="55">
        <v>8007992</v>
      </c>
      <c r="J5" s="38">
        <v>0.47685187886854513</v>
      </c>
      <c r="K5" s="71">
        <v>1237.99</v>
      </c>
    </row>
    <row r="6" spans="2:11" ht="19.5" customHeight="1" x14ac:dyDescent="0.25">
      <c r="B6" s="49" t="s">
        <v>98</v>
      </c>
      <c r="C6" s="55">
        <v>435514</v>
      </c>
      <c r="D6" s="38">
        <v>5.8279653320140651E-2</v>
      </c>
      <c r="E6" s="71">
        <v>907.92</v>
      </c>
      <c r="F6" s="55">
        <v>790684</v>
      </c>
      <c r="G6" s="38">
        <v>8.4831632035055157E-2</v>
      </c>
      <c r="H6" s="71">
        <v>562.28</v>
      </c>
      <c r="I6" s="55">
        <v>1226198</v>
      </c>
      <c r="J6" s="38">
        <v>7.3016409127887774E-2</v>
      </c>
      <c r="K6" s="71">
        <v>685.04</v>
      </c>
    </row>
    <row r="7" spans="2:11" ht="19.5" customHeight="1" x14ac:dyDescent="0.25">
      <c r="B7" s="49" t="s">
        <v>99</v>
      </c>
      <c r="C7" s="55">
        <v>969549</v>
      </c>
      <c r="D7" s="38">
        <v>0.12974319906338039</v>
      </c>
      <c r="E7" s="71">
        <v>1249.3399999999999</v>
      </c>
      <c r="F7" s="55">
        <v>795997</v>
      </c>
      <c r="G7" s="38">
        <v>8.5401658064419919E-2</v>
      </c>
      <c r="H7" s="71">
        <v>692.8</v>
      </c>
      <c r="I7" s="55">
        <v>1765546</v>
      </c>
      <c r="J7" s="38">
        <v>0.10513296308598265</v>
      </c>
      <c r="K7" s="71">
        <v>998.42</v>
      </c>
    </row>
    <row r="8" spans="2:11" ht="19.5" customHeight="1" x14ac:dyDescent="0.25">
      <c r="B8" s="49" t="s">
        <v>100</v>
      </c>
      <c r="C8" s="55">
        <v>641546</v>
      </c>
      <c r="D8" s="38">
        <v>8.585046282995025E-2</v>
      </c>
      <c r="E8" s="71">
        <v>1253.18</v>
      </c>
      <c r="F8" s="55">
        <v>824654</v>
      </c>
      <c r="G8" s="38">
        <v>8.8476236630861849E-2</v>
      </c>
      <c r="H8" s="71">
        <v>720.59</v>
      </c>
      <c r="I8" s="55">
        <v>1466200</v>
      </c>
      <c r="J8" s="38">
        <v>8.7307807599840373E-2</v>
      </c>
      <c r="K8" s="71">
        <v>953.63</v>
      </c>
    </row>
    <row r="9" spans="2:11" ht="19.5" customHeight="1" x14ac:dyDescent="0.25">
      <c r="B9" s="49" t="s">
        <v>159</v>
      </c>
      <c r="C9" s="55">
        <v>396830</v>
      </c>
      <c r="D9" s="38">
        <v>5.3103034178077893E-2</v>
      </c>
      <c r="E9" s="71">
        <v>2024.16</v>
      </c>
      <c r="F9" s="55">
        <v>271377</v>
      </c>
      <c r="G9" s="38">
        <v>2.9115745110280672E-2</v>
      </c>
      <c r="H9" s="71">
        <v>1307.9000000000001</v>
      </c>
      <c r="I9" s="55">
        <v>668207</v>
      </c>
      <c r="J9" s="38">
        <v>3.9789720497112623E-2</v>
      </c>
      <c r="K9" s="71">
        <v>1733.27</v>
      </c>
    </row>
    <row r="10" spans="2:11" ht="19.5" customHeight="1" x14ac:dyDescent="0.25">
      <c r="B10" s="49" t="s">
        <v>101</v>
      </c>
      <c r="C10" s="55">
        <v>364427</v>
      </c>
      <c r="D10" s="38">
        <v>4.8766926483417058E-2</v>
      </c>
      <c r="E10" s="71">
        <v>288.67</v>
      </c>
      <c r="F10" s="55">
        <v>186905</v>
      </c>
      <c r="G10" s="38">
        <v>2.0052835501302647E-2</v>
      </c>
      <c r="H10" s="71">
        <v>160.5</v>
      </c>
      <c r="I10" s="55">
        <v>551332</v>
      </c>
      <c r="J10" s="38">
        <v>3.2830165175034232E-2</v>
      </c>
      <c r="K10" s="71">
        <v>245.22</v>
      </c>
    </row>
    <row r="11" spans="2:11" ht="19.5" customHeight="1" x14ac:dyDescent="0.25">
      <c r="B11" s="49" t="s">
        <v>89</v>
      </c>
      <c r="C11" s="55">
        <v>1254863</v>
      </c>
      <c r="D11" s="38">
        <v>0.16792337468892313</v>
      </c>
      <c r="E11" s="71">
        <v>2452.9936588854716</v>
      </c>
      <c r="F11" s="55">
        <v>1853120</v>
      </c>
      <c r="G11" s="38">
        <v>0.1988192425252078</v>
      </c>
      <c r="H11" s="71">
        <v>1725.6172202070022</v>
      </c>
      <c r="I11" s="55">
        <v>3107983</v>
      </c>
      <c r="J11" s="38">
        <v>0.18507105564559723</v>
      </c>
      <c r="K11" s="71">
        <v>2019.2973883190482</v>
      </c>
    </row>
    <row r="12" spans="2:11" ht="20.100000000000001" customHeight="1" x14ac:dyDescent="0.25">
      <c r="B12" s="75" t="s">
        <v>102</v>
      </c>
      <c r="C12" s="55">
        <v>479002</v>
      </c>
      <c r="D12" s="38">
        <v>6.4099134585005338E-2</v>
      </c>
      <c r="E12" s="71">
        <v>2001.93</v>
      </c>
      <c r="F12" s="55">
        <v>707921</v>
      </c>
      <c r="G12" s="38">
        <v>7.5952079189522334E-2</v>
      </c>
      <c r="H12" s="71">
        <v>1492.48</v>
      </c>
      <c r="I12" s="55">
        <v>1186923</v>
      </c>
      <c r="J12" s="38">
        <v>7.06777008046824E-2</v>
      </c>
      <c r="K12" s="71">
        <v>1698.08</v>
      </c>
    </row>
    <row r="13" spans="2:11" ht="15.95" customHeight="1" x14ac:dyDescent="0.25">
      <c r="B13" s="75" t="s">
        <v>103</v>
      </c>
      <c r="C13" s="55">
        <v>1162</v>
      </c>
      <c r="D13" s="38">
        <v>1.5549662504076435E-4</v>
      </c>
      <c r="E13" s="71">
        <v>863.99</v>
      </c>
      <c r="F13" s="55">
        <v>15678</v>
      </c>
      <c r="G13" s="38">
        <v>1.6820756801017786E-3</v>
      </c>
      <c r="H13" s="71">
        <v>1568.25</v>
      </c>
      <c r="I13" s="55">
        <v>16840</v>
      </c>
      <c r="J13" s="38">
        <v>1.0027714363533705E-3</v>
      </c>
      <c r="K13" s="71">
        <v>1519.66</v>
      </c>
    </row>
    <row r="14" spans="2:11" ht="16.5" customHeight="1" x14ac:dyDescent="0.25">
      <c r="B14" s="75" t="s">
        <v>104</v>
      </c>
      <c r="C14" s="55">
        <v>52379</v>
      </c>
      <c r="D14" s="38">
        <v>7.0092579371860541E-3</v>
      </c>
      <c r="E14" s="71">
        <v>5646.23</v>
      </c>
      <c r="F14" s="55">
        <v>37013</v>
      </c>
      <c r="G14" s="38">
        <v>3.971084777880286E-3</v>
      </c>
      <c r="H14" s="71">
        <v>3592.13</v>
      </c>
      <c r="I14" s="55">
        <v>89392</v>
      </c>
      <c r="J14" s="38">
        <v>5.3230251923100051E-3</v>
      </c>
      <c r="K14" s="71">
        <v>4795.7299999999996</v>
      </c>
    </row>
    <row r="15" spans="2:11" ht="19.5" customHeight="1" x14ac:dyDescent="0.25">
      <c r="B15" s="75" t="s">
        <v>107</v>
      </c>
      <c r="C15" s="55">
        <v>1332</v>
      </c>
      <c r="D15" s="38">
        <v>1.7824570099337185E-4</v>
      </c>
      <c r="E15" s="71">
        <v>2059</v>
      </c>
      <c r="F15" s="55">
        <v>1984</v>
      </c>
      <c r="G15" s="38">
        <v>2.1286121631087693E-4</v>
      </c>
      <c r="H15" s="71">
        <v>1490.21</v>
      </c>
      <c r="I15" s="55">
        <v>3316</v>
      </c>
      <c r="J15" s="38">
        <v>1.9745784340544992E-4</v>
      </c>
      <c r="K15" s="71">
        <v>1718.69</v>
      </c>
    </row>
    <row r="16" spans="2:11" ht="18" customHeight="1" x14ac:dyDescent="0.25">
      <c r="B16" s="75" t="s">
        <v>106</v>
      </c>
      <c r="C16" s="55">
        <v>720988</v>
      </c>
      <c r="D16" s="38">
        <v>9.6481239840697591E-2</v>
      </c>
      <c r="E16" s="71">
        <v>2523.9699999999998</v>
      </c>
      <c r="F16" s="55">
        <v>1090524</v>
      </c>
      <c r="G16" s="38">
        <v>0.11700114166139253</v>
      </c>
      <c r="H16" s="71">
        <v>1816.3</v>
      </c>
      <c r="I16" s="55">
        <v>1811512</v>
      </c>
      <c r="J16" s="38">
        <v>0.10787010036884601</v>
      </c>
      <c r="K16" s="71">
        <v>2097.9499999999998</v>
      </c>
    </row>
    <row r="17" spans="2:11" s="73" customFormat="1" ht="18" customHeight="1" x14ac:dyDescent="0.25">
      <c r="B17" s="52" t="s">
        <v>10</v>
      </c>
      <c r="C17" s="54">
        <v>7472831</v>
      </c>
      <c r="D17" s="74">
        <v>1</v>
      </c>
      <c r="E17" s="72">
        <v>1641.16</v>
      </c>
      <c r="F17" s="54">
        <v>9320627</v>
      </c>
      <c r="G17" s="74">
        <v>1</v>
      </c>
      <c r="H17" s="72">
        <v>989.2</v>
      </c>
      <c r="I17" s="54">
        <v>16793458</v>
      </c>
      <c r="J17" s="74">
        <v>1</v>
      </c>
      <c r="K17" s="72">
        <v>1279.32</v>
      </c>
    </row>
    <row r="18" spans="2:11" ht="23.25" customHeight="1" x14ac:dyDescent="0.25">
      <c r="B18" s="126" t="s">
        <v>160</v>
      </c>
      <c r="C18" s="126"/>
      <c r="D18" s="126"/>
      <c r="E18" s="126"/>
      <c r="F18" s="126"/>
      <c r="G18" s="126"/>
      <c r="H18" s="126"/>
      <c r="I18" s="126"/>
      <c r="J18" s="126"/>
      <c r="K18" s="126"/>
    </row>
  </sheetData>
  <mergeCells count="6">
    <mergeCell ref="B18:K18"/>
    <mergeCell ref="B2:K2"/>
    <mergeCell ref="B3:B4"/>
    <mergeCell ref="C3:E3"/>
    <mergeCell ref="F3:H3"/>
    <mergeCell ref="I3:K3"/>
  </mergeCells>
  <pageMargins left="0.7" right="0.7"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8</vt:i4>
      </vt:variant>
    </vt:vector>
  </HeadingPairs>
  <TitlesOfParts>
    <vt:vector size="25" baseType="lpstr">
      <vt:lpstr>Tavola 3.1</vt:lpstr>
      <vt:lpstr>Tavola 3.2</vt:lpstr>
      <vt:lpstr>Tavola 3.3</vt:lpstr>
      <vt:lpstr>Tavola 3.4</vt:lpstr>
      <vt:lpstr>Tavola 3.5</vt:lpstr>
      <vt:lpstr>Tavola 3.6</vt:lpstr>
      <vt:lpstr>Tavola 3.7</vt:lpstr>
      <vt:lpstr>Tavola 3.8</vt:lpstr>
      <vt:lpstr>Tavola 3.9</vt:lpstr>
      <vt:lpstr>Tavola 3.10</vt:lpstr>
      <vt:lpstr>Tavola 3.11</vt:lpstr>
      <vt:lpstr>Tavola 3.12</vt:lpstr>
      <vt:lpstr>Tavola 3.13</vt:lpstr>
      <vt:lpstr>Tavola 3.14</vt:lpstr>
      <vt:lpstr>Tavola 3.15a</vt:lpstr>
      <vt:lpstr>Tavola 3.15b</vt:lpstr>
      <vt:lpstr>Tavola 3.16</vt:lpstr>
      <vt:lpstr>'Tavola 3.1'!Area_stampa</vt:lpstr>
      <vt:lpstr>'Tavola 3.12'!Area_stampa</vt:lpstr>
      <vt:lpstr>'Tavola 3.16'!Area_stampa</vt:lpstr>
      <vt:lpstr>'Tavola 3.2'!Area_stampa</vt:lpstr>
      <vt:lpstr>'Tavola 3.3'!Area_stampa</vt:lpstr>
      <vt:lpstr>'Tavola 3.4'!Area_stampa</vt:lpstr>
      <vt:lpstr>'Tavola 3.5'!Area_stampa</vt:lpstr>
      <vt:lpstr>'Tavola 3.6'!Area_stampa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Ceremigna Barbara</cp:lastModifiedBy>
  <cp:lastPrinted>2023-07-04T17:05:59Z</cp:lastPrinted>
  <dcterms:created xsi:type="dcterms:W3CDTF">2017-05-17T09:17:10Z</dcterms:created>
  <dcterms:modified xsi:type="dcterms:W3CDTF">2024-04-22T13:13:22Z</dcterms:modified>
</cp:coreProperties>
</file>