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filesrvp\Root\GruppidiLavoro06\DC_STUDI E RICERCHE\ANNO 2021_2022\RAPPORTO ANNUALE\RA ANNO 2025\Appendice Statistica 2025\DA PUBBLICARE 2025\"/>
    </mc:Choice>
  </mc:AlternateContent>
  <xr:revisionPtr revIDLastSave="0" documentId="13_ncr:1_{3F2084C3-FA23-407A-90F8-4FC761DDEAC4}" xr6:coauthVersionLast="47" xr6:coauthVersionMax="47" xr10:uidLastSave="{00000000-0000-0000-0000-000000000000}"/>
  <bookViews>
    <workbookView xWindow="-120" yWindow="-120" windowWidth="29040" windowHeight="15840" activeTab="17" xr2:uid="{00000000-000D-0000-FFFF-FFFF00000000}"/>
  </bookViews>
  <sheets>
    <sheet name="Indice" sheetId="20" r:id="rId1"/>
    <sheet name="3.1" sheetId="1" r:id="rId2"/>
    <sheet name="3.2" sheetId="2" r:id="rId3"/>
    <sheet name="3.3" sheetId="3" r:id="rId4"/>
    <sheet name="3.4" sheetId="4" r:id="rId5"/>
    <sheet name="3.5" sheetId="5" r:id="rId6"/>
    <sheet name="3.6" sheetId="6" r:id="rId7"/>
    <sheet name="3.7" sheetId="22" r:id="rId8"/>
    <sheet name="3.8" sheetId="23" r:id="rId9"/>
    <sheet name="3.9" sheetId="24" r:id="rId10"/>
    <sheet name="3.10" sheetId="25" r:id="rId11"/>
    <sheet name="3.11" sheetId="26" r:id="rId12"/>
    <sheet name="3.12" sheetId="27" r:id="rId13"/>
    <sheet name="3.13" sheetId="28" r:id="rId14"/>
    <sheet name="3.14" sheetId="29" r:id="rId15"/>
    <sheet name="3.15a" sheetId="30" r:id="rId16"/>
    <sheet name="3.15b" sheetId="31" r:id="rId17"/>
    <sheet name="3.16" sheetId="32" r:id="rId18"/>
  </sheets>
  <definedNames>
    <definedName name="_2018">#REF!</definedName>
    <definedName name="_xlnm.Print_Area" localSheetId="1">'3.1'!$B$2:$G$18</definedName>
    <definedName name="_xlnm.Print_Area" localSheetId="12">'3.12'!$B$2:$K$14</definedName>
    <definedName name="_xlnm.Print_Area" localSheetId="17">'3.16'!$B$2:$H$29</definedName>
    <definedName name="_xlnm.Print_Area" localSheetId="2">'3.2'!$B$2:$K$12</definedName>
    <definedName name="_xlnm.Print_Area" localSheetId="3">'3.3'!$B$2:$L$16</definedName>
    <definedName name="_xlnm.Print_Area" localSheetId="4">'3.4'!$B$2:$O$16</definedName>
    <definedName name="_xlnm.Print_Area" localSheetId="5">'3.5'!$B$2:$K$16</definedName>
    <definedName name="_xlnm.Print_Area" localSheetId="6">'3.6'!$B$2:$L$31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3" l="1"/>
  <c r="L7" i="3"/>
  <c r="L8" i="3"/>
  <c r="L9" i="3"/>
  <c r="L10" i="3"/>
  <c r="L11" i="3"/>
  <c r="L12" i="3"/>
  <c r="L13" i="3"/>
  <c r="L5" i="3"/>
  <c r="G27" i="32"/>
  <c r="E27" i="32"/>
  <c r="C27" i="32"/>
  <c r="G26" i="32"/>
  <c r="E26" i="32"/>
  <c r="C26" i="32"/>
  <c r="G25" i="32"/>
  <c r="E25" i="32"/>
  <c r="C25" i="32"/>
  <c r="G24" i="32"/>
  <c r="G28" i="32" s="1"/>
  <c r="E24" i="32"/>
  <c r="E28" i="32" s="1"/>
  <c r="C24" i="32"/>
  <c r="C28" i="32" s="1"/>
  <c r="E10" i="32"/>
  <c r="C10" i="32"/>
  <c r="J11" i="5" l="1"/>
  <c r="J10" i="5"/>
  <c r="J9" i="5"/>
  <c r="J8" i="5"/>
  <c r="J7" i="5"/>
  <c r="J6" i="5"/>
  <c r="G11" i="5"/>
  <c r="G10" i="5"/>
  <c r="G9" i="5"/>
  <c r="G8" i="5"/>
  <c r="G7" i="5"/>
  <c r="G6" i="5"/>
  <c r="D11" i="5"/>
  <c r="D10" i="5"/>
  <c r="D9" i="5"/>
  <c r="D8" i="5"/>
  <c r="D7" i="5"/>
  <c r="D6" i="5"/>
  <c r="O13" i="4"/>
  <c r="O12" i="4"/>
  <c r="O11" i="4"/>
  <c r="O10" i="4"/>
  <c r="O9" i="4"/>
  <c r="O8" i="4"/>
  <c r="O7" i="4"/>
  <c r="O6" i="4"/>
  <c r="M13" i="4"/>
  <c r="M12" i="4"/>
  <c r="L12" i="4"/>
  <c r="M11" i="4"/>
  <c r="L11" i="4"/>
  <c r="M10" i="4"/>
  <c r="L10" i="4"/>
  <c r="M9" i="4"/>
  <c r="L9" i="4"/>
  <c r="M8" i="4"/>
  <c r="L8" i="4"/>
  <c r="M7" i="4"/>
  <c r="L7" i="4"/>
  <c r="M6" i="4"/>
  <c r="L6" i="4"/>
  <c r="I13" i="4"/>
  <c r="I12" i="4"/>
  <c r="H12" i="4"/>
  <c r="I11" i="4"/>
  <c r="H11" i="4"/>
  <c r="I10" i="4"/>
  <c r="H10" i="4"/>
  <c r="I9" i="4"/>
  <c r="H9" i="4"/>
  <c r="I8" i="4"/>
  <c r="H8" i="4"/>
  <c r="I7" i="4"/>
  <c r="H7" i="4"/>
  <c r="I6" i="4"/>
  <c r="H6" i="4"/>
  <c r="D12" i="4"/>
  <c r="D11" i="4"/>
  <c r="D10" i="4"/>
  <c r="D9" i="4"/>
  <c r="D8" i="4"/>
  <c r="D7" i="4"/>
  <c r="D6" i="4"/>
  <c r="D13" i="4" s="1"/>
  <c r="E13" i="4"/>
  <c r="E12" i="4"/>
  <c r="E11" i="4"/>
  <c r="E10" i="4"/>
  <c r="E9" i="4"/>
  <c r="E8" i="4"/>
  <c r="E7" i="4"/>
  <c r="E6" i="4"/>
  <c r="J12" i="3"/>
  <c r="J11" i="3"/>
  <c r="J10" i="3"/>
  <c r="J9" i="3"/>
  <c r="J8" i="3"/>
  <c r="J7" i="3"/>
  <c r="J6" i="3"/>
  <c r="J5" i="3"/>
  <c r="G12" i="3"/>
  <c r="G11" i="3"/>
  <c r="G10" i="3"/>
  <c r="G9" i="3"/>
  <c r="G8" i="3"/>
  <c r="G7" i="3"/>
  <c r="G6" i="3"/>
  <c r="G5" i="3"/>
  <c r="D12" i="3"/>
  <c r="D11" i="3"/>
  <c r="D10" i="3"/>
  <c r="D9" i="3"/>
  <c r="D8" i="3"/>
  <c r="D7" i="3"/>
  <c r="D6" i="3"/>
  <c r="D5" i="3"/>
  <c r="D13" i="3" s="1"/>
  <c r="J8" i="2"/>
  <c r="J7" i="2"/>
  <c r="J6" i="2"/>
  <c r="J5" i="2"/>
  <c r="G8" i="2"/>
  <c r="G7" i="2"/>
  <c r="G6" i="2"/>
  <c r="G5" i="2"/>
  <c r="G9" i="2" s="1"/>
  <c r="D8" i="2"/>
  <c r="D9" i="2" s="1"/>
  <c r="D7" i="2"/>
  <c r="D6" i="2"/>
  <c r="D5" i="2"/>
  <c r="F8" i="1"/>
  <c r="F12" i="1"/>
  <c r="C13" i="1"/>
  <c r="D11" i="1" s="1"/>
  <c r="D8" i="1"/>
  <c r="D12" i="5" l="1"/>
  <c r="H13" i="4"/>
  <c r="J13" i="3"/>
  <c r="G13" i="3"/>
  <c r="J9" i="2"/>
  <c r="G12" i="5"/>
  <c r="J12" i="5"/>
  <c r="L13" i="4"/>
  <c r="F11" i="1"/>
  <c r="F13" i="1" s="1"/>
  <c r="F7" i="1"/>
  <c r="F9" i="1" s="1"/>
  <c r="D12" i="1"/>
  <c r="D13" i="1" s="1"/>
  <c r="D7" i="1"/>
  <c r="D9" i="1" s="1"/>
</calcChain>
</file>

<file path=xl/sharedStrings.xml><?xml version="1.0" encoding="utf-8"?>
<sst xmlns="http://schemas.openxmlformats.org/spreadsheetml/2006/main" count="478" uniqueCount="206">
  <si>
    <t>Sesso</t>
  </si>
  <si>
    <t>Numero pensionati</t>
  </si>
  <si>
    <t>Importo lordo del reddito pensionistico</t>
  </si>
  <si>
    <t>Valore assoluto</t>
  </si>
  <si>
    <t>%</t>
  </si>
  <si>
    <t>(milioni di euro)</t>
  </si>
  <si>
    <t>(euro)</t>
  </si>
  <si>
    <t>Pensionati complessivi</t>
  </si>
  <si>
    <t>Maschi</t>
  </si>
  <si>
    <t>Femmine</t>
  </si>
  <si>
    <t>Area geografica</t>
  </si>
  <si>
    <t>Maschi e femmine</t>
  </si>
  <si>
    <t xml:space="preserve">Nord </t>
  </si>
  <si>
    <t>Centro</t>
  </si>
  <si>
    <t>Mezzogiorno</t>
  </si>
  <si>
    <t>Estero</t>
  </si>
  <si>
    <t>Non ripartibili</t>
  </si>
  <si>
    <t>Classe di età</t>
  </si>
  <si>
    <t>Rapporto di femminilità (F/M)</t>
  </si>
  <si>
    <t>Fino a 19 anni</t>
  </si>
  <si>
    <t>da 20 a 39 anni</t>
  </si>
  <si>
    <t>da 40 a 59 anni</t>
  </si>
  <si>
    <t>da 60 a 64 anni</t>
  </si>
  <si>
    <t>da 65 a 69 anni</t>
  </si>
  <si>
    <t>da 70 a 79 anni</t>
  </si>
  <si>
    <t>80 anni e oltre</t>
  </si>
  <si>
    <t>Importo lordo annuo del 
reddito pensionistico</t>
  </si>
  <si>
    <t>Medio</t>
  </si>
  <si>
    <t>Complessivo</t>
  </si>
  <si>
    <t>Fino a 499,99</t>
  </si>
  <si>
    <t>500,00-999,99</t>
  </si>
  <si>
    <t>1000,00-1499,99</t>
  </si>
  <si>
    <t>1500,00-1999,99</t>
  </si>
  <si>
    <t>2000,00-2499,99</t>
  </si>
  <si>
    <t>2500,00-2999,99</t>
  </si>
  <si>
    <t>3000,00 e oltre</t>
  </si>
  <si>
    <t>Tipo di pensionato
(categoria di pensione)</t>
  </si>
  <si>
    <t>Beneficiari di:</t>
  </si>
  <si>
    <t>Solo vecchiaia/anticipata</t>
  </si>
  <si>
    <t>Solo invalidità</t>
  </si>
  <si>
    <t>Solo superstiti</t>
  </si>
  <si>
    <t>Solo assistenziali</t>
  </si>
  <si>
    <t>Regione
Area geeografica</t>
  </si>
  <si>
    <t>Reddito pensionistico annuo - Importi dei decili</t>
  </si>
  <si>
    <t>COEFF. GINI
%</t>
  </si>
  <si>
    <t>I</t>
  </si>
  <si>
    <t>II</t>
  </si>
  <si>
    <t>III</t>
  </si>
  <si>
    <t>IV</t>
  </si>
  <si>
    <t>V</t>
  </si>
  <si>
    <t>VI</t>
  </si>
  <si>
    <t>VII</t>
  </si>
  <si>
    <t>VIII</t>
  </si>
  <si>
    <t>IX</t>
  </si>
  <si>
    <t>Piemonte</t>
  </si>
  <si>
    <t>Valle d'Aosta</t>
  </si>
  <si>
    <t>Lombardia</t>
  </si>
  <si>
    <t>Liguria</t>
  </si>
  <si>
    <t>Veneto</t>
  </si>
  <si>
    <t>Toscana</t>
  </si>
  <si>
    <t>Umbria</t>
  </si>
  <si>
    <t>Marche</t>
  </si>
  <si>
    <t>Lazio</t>
  </si>
  <si>
    <t>Abruzzo</t>
  </si>
  <si>
    <t>Molise</t>
  </si>
  <si>
    <t>Campania</t>
  </si>
  <si>
    <t>Puglia</t>
  </si>
  <si>
    <t>Basilicata</t>
  </si>
  <si>
    <t>Calabria</t>
  </si>
  <si>
    <t>Sicilia</t>
  </si>
  <si>
    <t>Sardegna</t>
  </si>
  <si>
    <t>Italia</t>
  </si>
  <si>
    <t>Nord</t>
  </si>
  <si>
    <t>Vecchiaia</t>
  </si>
  <si>
    <t>Invalidità</t>
  </si>
  <si>
    <t>Superstiti</t>
  </si>
  <si>
    <t>Numero beneficiari</t>
  </si>
  <si>
    <t>Importo medio mensile</t>
  </si>
  <si>
    <t>Gestione</t>
  </si>
  <si>
    <t>Numero pensioni</t>
  </si>
  <si>
    <t>Importo lordo medio mensile</t>
  </si>
  <si>
    <t>Prestazioni previdenziali</t>
  </si>
  <si>
    <t>Fondo Pensioni Lavoratori dipendenti 
(comprese le gestioni a contabilità separata)</t>
  </si>
  <si>
    <t>Gestione Dipendenti Pubblici</t>
  </si>
  <si>
    <t>Gestioni Lavoratori Autonomi e Parasubordinati</t>
  </si>
  <si>
    <t>Prestazioni assistenziali</t>
  </si>
  <si>
    <t>Pensioni/Assegni sociali</t>
  </si>
  <si>
    <t>Prestazioni di invalidità civile</t>
  </si>
  <si>
    <t>Categoria</t>
  </si>
  <si>
    <t>Superstite</t>
  </si>
  <si>
    <t>Pensioni e Assegni sociali</t>
  </si>
  <si>
    <t>Prestazioni agli invalidi civili</t>
  </si>
  <si>
    <t>Coltivatori diretti Coloni e Mezzadri</t>
  </si>
  <si>
    <t>Artigiani</t>
  </si>
  <si>
    <t>Commercianti</t>
  </si>
  <si>
    <t>Gestione separata lavoratori parasubordinati</t>
  </si>
  <si>
    <t>Dirette</t>
  </si>
  <si>
    <t>Numero prestazioni</t>
  </si>
  <si>
    <t>Anno di decorrenza</t>
  </si>
  <si>
    <t xml:space="preserve">Età alla decorrenza </t>
  </si>
  <si>
    <t>Fondo pensioni lavoratori dipendenti (comprese le gestioni a contabilità separata e enti creditizi)</t>
  </si>
  <si>
    <t>Ante 1990</t>
  </si>
  <si>
    <t>Gestioni lavoratori autonomi</t>
  </si>
  <si>
    <r>
      <t>Complessivo annuo</t>
    </r>
    <r>
      <rPr>
        <b/>
        <vertAlign val="superscript"/>
        <sz val="10"/>
        <rFont val="Titillium Web"/>
      </rPr>
      <t xml:space="preserve"> ***</t>
    </r>
  </si>
  <si>
    <t>Medio mensile****</t>
  </si>
  <si>
    <t>Almeno una pensione IVS*****</t>
  </si>
  <si>
    <t>Anzianità/Anticipata**</t>
  </si>
  <si>
    <t>Altri fondi*</t>
  </si>
  <si>
    <t>TOTALE</t>
  </si>
  <si>
    <t>Almeno una IVS + assistenziali</t>
  </si>
  <si>
    <t>Friuli Venezia Giulia</t>
  </si>
  <si>
    <t>Trentino-Alto Adige</t>
  </si>
  <si>
    <t>Emilia-Romagna</t>
  </si>
  <si>
    <t>ante 1990</t>
  </si>
  <si>
    <t>Di cui pensionati INPS</t>
  </si>
  <si>
    <r>
      <t>Importo lordo medio mensile***</t>
    </r>
    <r>
      <rPr>
        <b/>
        <vertAlign val="superscript"/>
        <sz val="10"/>
        <rFont val="Titillium Web"/>
      </rPr>
      <t xml:space="preserve"> </t>
    </r>
    <r>
      <rPr>
        <b/>
        <sz val="10"/>
        <rFont val="Titillium Web"/>
      </rPr>
      <t>del reddito pensionistico</t>
    </r>
  </si>
  <si>
    <r>
      <t xml:space="preserve">Importo lordo medio mensile*** </t>
    </r>
    <r>
      <rPr>
        <b/>
        <vertAlign val="superscript"/>
        <sz val="10"/>
        <rFont val="Titillium Web"/>
      </rPr>
      <t xml:space="preserve"> </t>
    </r>
    <r>
      <rPr>
        <b/>
        <sz val="10"/>
        <rFont val="Titillium Web"/>
      </rPr>
      <t>del reddito pensionistico</t>
    </r>
  </si>
  <si>
    <t>Classe di importo mensile***</t>
  </si>
  <si>
    <t>Anzianità/Anticipata*</t>
  </si>
  <si>
    <t>INDICE</t>
  </si>
  <si>
    <t>LE PRESTAZIONI PENSIONISTICHE</t>
  </si>
  <si>
    <t>3.1</t>
  </si>
  <si>
    <t>3.2</t>
  </si>
  <si>
    <t>3.3</t>
  </si>
  <si>
    <t>3.4</t>
  </si>
  <si>
    <t>3.5</t>
  </si>
  <si>
    <t>3.6</t>
  </si>
  <si>
    <t>3.7</t>
  </si>
  <si>
    <t>3.8</t>
  </si>
  <si>
    <t>3.9</t>
  </si>
  <si>
    <t>3.10</t>
  </si>
  <si>
    <t>3.11</t>
  </si>
  <si>
    <t>3.12</t>
  </si>
  <si>
    <t>3.13</t>
  </si>
  <si>
    <t>3.14</t>
  </si>
  <si>
    <t>3.16</t>
  </si>
  <si>
    <t>3.15a</t>
  </si>
  <si>
    <t>3.15b</t>
  </si>
  <si>
    <t xml:space="preserve">           -Cassa Pensioni Insegnanti</t>
  </si>
  <si>
    <t xml:space="preserve">           -Cassa Pensioni Sanitari </t>
  </si>
  <si>
    <t xml:space="preserve">          - Cassa Pensioni Ufficiali Giudiziari </t>
  </si>
  <si>
    <t xml:space="preserve">          - Cassa Trattamenti Pensionistici Statali</t>
  </si>
  <si>
    <t>-Pensione ciechi assoluti</t>
  </si>
  <si>
    <t>-Pensione ciechi parziali</t>
  </si>
  <si>
    <t>-Indennità ventesimisti</t>
  </si>
  <si>
    <t>-Indennità di accompagnamento ai ciechi</t>
  </si>
  <si>
    <t>-Pensione ai sordomuti</t>
  </si>
  <si>
    <t>-Indennità comunicazione</t>
  </si>
  <si>
    <t>-Pensione inabilità</t>
  </si>
  <si>
    <t>-Indennità di accompagnamento agli invalidi totali</t>
  </si>
  <si>
    <t>-Assegno di assistenza</t>
  </si>
  <si>
    <t>-Indennità di frequenza minori</t>
  </si>
  <si>
    <t>-Indennità di accompagnamento agli invalidi parziali</t>
  </si>
  <si>
    <t xml:space="preserve">di cui: -Cassa Pensioni Dipendenti Enti Locali </t>
  </si>
  <si>
    <t xml:space="preserve">           -Cassa Pensioni Ufficiali Giudiziari </t>
  </si>
  <si>
    <t xml:space="preserve">           -Cassa Trattamenti Pensionistici Statali</t>
  </si>
  <si>
    <t>Numero di pensionati e importo lordo del reddito pensionistico (complessivo annuo e medio mensile) per sesso al 31.12.2024</t>
  </si>
  <si>
    <t>Numero di pensionati INPS e importo lordo medio mensile del reddito pensionistico per area geografica e sesso al 31.12.2024 (importi in euro)</t>
  </si>
  <si>
    <t>Numero pensionati INPS e importo lordo medio mensile del reddito pensionistico per classe di età e sesso al 31.12.2024 (importi in euro)</t>
  </si>
  <si>
    <t>Numero pensionati INPS e importo lordo complessivo annuo del reddito pensionistico per classe di importo e sesso al 31.12.2024 (importi complessivi in milioni di euro, medi in euro)</t>
  </si>
  <si>
    <t>Numero di pensionati INPS e importo medio mensile del reddito pensionistico per tipo di pensionato (in base alla categoria di pensione) e sesso al 31.12.2024 (importi in euro)</t>
  </si>
  <si>
    <t>Reddito pensionistico lordo annuo dei pensionati INPS: valore dei decili e coefficiente del Gini per regione e area geografica - Anno 2024</t>
  </si>
  <si>
    <t>Tabella 3.6 - Reddito pensionistico*  lordo annuo dei pensionati INPS: valore dei decili e coefficiente del Gini per regione e area geografica - Anno 2024**</t>
  </si>
  <si>
    <t>Numero di prestazioni INPS e importo lordo medio mensile per gestione VIGENTI al 31.12.2023 e al 31.12.2024 (importi in euro)</t>
  </si>
  <si>
    <t>Variazioni % 2024/2023</t>
  </si>
  <si>
    <t>Numero di prestazioni ASSISTENZIALI INPS per tipo di prestazione  VIGENTI al 31.12.2024</t>
  </si>
  <si>
    <t>Numero di prestazioni INPS e importo lordo medio mensile per categoria LIQUIDATE nel 2024 (importi in euro)</t>
  </si>
  <si>
    <t>Numero di pensioni di vecchiaia, anzianità/anticipate e prepensionamenti FONDO PENSIONI LAVORATORI DIPENDENTI per anno di decorrenza, gestioni e sesso vigenti al 31.12.2024</t>
  </si>
  <si>
    <t>Importo lordo medio mensile al 31.12.2024</t>
  </si>
  <si>
    <t>Numero di pensioni di vecchiaia, anzianità/anticipate delle GESTIONI LAVORATORI AUTONOMI per anno di decorrenza, gestione e sesso vigenti al 31.12.2024</t>
  </si>
  <si>
    <t>Numero pensionati INPS beneficiari di assegno al nucleo familiare e importo medio mensile per categoria, area geografica e sesso al 31.12.2024</t>
  </si>
  <si>
    <t>Tabella 3.11 - Numero di prestazioni ASSISTENZIALI INPS per tipo di prestazione e sesso VIGENTI al 31.12.2024</t>
  </si>
  <si>
    <t>Tabella 3.14 - Numero di prestazioni ASSISTENZIALI INPS per tipo di prestazione LIQUIDATE  e sesso nel 2024</t>
  </si>
  <si>
    <t>Tabella 3.15b - Numero di pensioni di vecchiaia, anzianità/anticipate delle GESTIONI LAVORATORI AUTONOMI* per anno di decorrenza, gestione e sesso vigenti al 31.12.2024</t>
  </si>
  <si>
    <r>
      <t>Tabella 3.16 - Numero pensionati INPS</t>
    </r>
    <r>
      <rPr>
        <b/>
        <vertAlign val="superscript"/>
        <sz val="10"/>
        <color theme="0"/>
        <rFont val="Titillium Web"/>
      </rPr>
      <t xml:space="preserve"> </t>
    </r>
    <r>
      <rPr>
        <b/>
        <sz val="10"/>
        <color theme="0"/>
        <rFont val="Titillium Web"/>
      </rPr>
      <t>beneficiari di assegno al nucleo familiare e importo medio mensile per categoria, area geografica e sesso al 31.12.2024</t>
    </r>
  </si>
  <si>
    <t>Numero di prestazioni ASSISTENZIALI INPS per tipo di prestazione LIQUIDATE  e sesso nel 2024</t>
  </si>
  <si>
    <t>Numero di prestazioni PREVIDENZIALI INPS e importo lordo medio mensile per gestione e sesso LIQUIDATE nel 2024 (importi in euro)</t>
  </si>
  <si>
    <t>Numero di prestazioni INPS e importo lordo medio mensile per categoria e sesso VIGENTI al 31.12.2024 (importi in euro)</t>
  </si>
  <si>
    <t>Numero di prestazioni PREVIDENZIALI INPS e importo lordo medio mensile per gestione e sesso VIGENTI al 31.12.2024 (importi in euro)</t>
  </si>
  <si>
    <t>Numero di prestazioni PREVIDENZIALI INPS e importo lordo medio mensile per gestione e categoria e sesso VIGENTI al 31.12.2024 (importi in euro)</t>
  </si>
  <si>
    <r>
      <t>Tabella 3.1 - Numero di pensionati e importo lordo del reddito pensionistico*</t>
    </r>
    <r>
      <rPr>
        <sz val="10"/>
        <color theme="0"/>
        <rFont val="Titillium Web"/>
      </rPr>
      <t xml:space="preserve"> (complessivo annuo e medio mensile)</t>
    </r>
    <r>
      <rPr>
        <b/>
        <sz val="10"/>
        <color theme="0"/>
        <rFont val="Titillium Web"/>
      </rPr>
      <t xml:space="preserve"> per sesso al 31.12.2024**</t>
    </r>
  </si>
  <si>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</si>
  <si>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xml:space="preserve">** Dati provvisori </t>
  </si>
  <si>
    <t>*** L’importo complessivo annuo è dato dal prodotto tra l’importo mensile della prestazione pagata al 31 dicembre e il numero di mensilità annue per cui è prevista l’erogazione della prestazione (13 per le pensioni e 12 per le indennità di accompagnamento).</t>
  </si>
  <si>
    <t>**** Calcolato dividendo l'importo complessivo annuo del reddito pensionistico per 12.</t>
  </si>
  <si>
    <r>
      <t xml:space="preserve">Tabella 3.2 - Numero di pensionati INPS e importo lordo medio mensile del reddito pensionistico* per area geografica e sesso al 31.12.2024** </t>
    </r>
    <r>
      <rPr>
        <sz val="10"/>
        <color theme="0"/>
        <rFont val="Titillium Web"/>
      </rPr>
      <t>(importi in euro)</t>
    </r>
  </si>
  <si>
    <t>** Dati provvisori.</t>
  </si>
  <si>
    <t>***  Calcolato dividendo l'importo complessivo annuo del reddito pensionistico per 12.</t>
  </si>
  <si>
    <t>*** Riferite all’importo del reddito pensionistico mensile dei pensionati, calcolato dividendo l’importo annuo per 12.</t>
  </si>
  <si>
    <r>
      <t xml:space="preserve">Tabella 3.5 - Numero di pensionati INPS e importo medio mensile del reddito pensionistico* per tipo di pensionato (in base alla categoria di pensione) e sesso al 31.12.2024** </t>
    </r>
    <r>
      <rPr>
        <sz val="10"/>
        <color theme="0"/>
        <rFont val="Titillium Web"/>
      </rPr>
      <t>(importi in euro)</t>
    </r>
  </si>
  <si>
    <r>
      <t>Tabella 3.4 - Numero pensionati INPS e importo lordo complessivo annuo del reddito pensionistico*</t>
    </r>
    <r>
      <rPr>
        <b/>
        <vertAlign val="superscript"/>
        <sz val="10"/>
        <color theme="0"/>
        <rFont val="Titillium Web"/>
      </rPr>
      <t xml:space="preserve"> </t>
    </r>
    <r>
      <rPr>
        <b/>
        <sz val="10"/>
        <color theme="0"/>
        <rFont val="Titillium Web"/>
      </rPr>
      <t xml:space="preserve">per classe di importo e sesso al 31.12.2024** </t>
    </r>
    <r>
      <rPr>
        <sz val="10"/>
        <color theme="0"/>
        <rFont val="Titillium Web"/>
      </rPr>
      <t>(importi complessivi in milioni di euro, medi in euro)</t>
    </r>
  </si>
  <si>
    <r>
      <t xml:space="preserve">Tabella 3.3 - Numero pensionati INPS e importo lordo medio mensile del reddito pensionistico* per classe di età e sesso al 31.12.2024** </t>
    </r>
    <r>
      <rPr>
        <sz val="10"/>
        <color theme="0"/>
        <rFont val="Titillium Web"/>
      </rPr>
      <t>(importi in euro)</t>
    </r>
  </si>
  <si>
    <t>***** Invalidità, Vecchiaia, Superstiti.</t>
  </si>
  <si>
    <t>* FF.SS., Ex Ipost, Ex Enpals, Volo, Dazieri, Clero, Gas, Esattoriali, Minatori, Casalinghe, Facoltative, Totalizzazione; nel 2017 sono stati aggiunti Spedizionieri doganalie Pensioni in regime di Cumulo.</t>
  </si>
  <si>
    <r>
      <t>Tabella 3.7 - Numero di prestazioni INPS e importo lordo medio mensile per gestione VIGENTI al 31.12.2023 e al 31.12.2024</t>
    </r>
    <r>
      <rPr>
        <i/>
        <sz val="10"/>
        <color theme="0"/>
        <rFont val="Titillium Web"/>
      </rPr>
      <t xml:space="preserve"> </t>
    </r>
    <r>
      <rPr>
        <sz val="10"/>
        <color theme="0"/>
        <rFont val="Titillium Web"/>
      </rPr>
      <t>(importi in euro)</t>
    </r>
  </si>
  <si>
    <r>
      <t xml:space="preserve">Tabella 3.8 - Numero di prestazioni INPS e importo lordo medio mensile per categoria e sesso VIGENTI al 31.12.2024 </t>
    </r>
    <r>
      <rPr>
        <sz val="10"/>
        <color theme="0"/>
        <rFont val="Titillium Web"/>
      </rPr>
      <t>(importi in euro)</t>
    </r>
  </si>
  <si>
    <r>
      <t xml:space="preserve">Tabella 3.9 - Numero di prestazioni PREVIDENZIALI INPS e importo lordo medio mensile per gestione e sesso VIGENTI al 31.12.2024 </t>
    </r>
    <r>
      <rPr>
        <sz val="10"/>
        <color theme="0"/>
        <rFont val="Titillium Web"/>
      </rPr>
      <t>(importi in euro)</t>
    </r>
  </si>
  <si>
    <t>* FF.SS., Ex Ipost, Gestione Spettacolo e Sport, Volo, Dazieri, Clero, Gas, Esattoriali, Minatori, Casalinghe, Facoltative, Totalizzazione, Spedizionieri doganali, Pensioni in regime di Cumulo.</t>
  </si>
  <si>
    <t>* Compresi i prepensionamenti.</t>
  </si>
  <si>
    <t>Fondo Pensioni Lavoratori Dipendenti 
(comprese le gestioni a contabilità separata)</t>
  </si>
  <si>
    <r>
      <t>Tabella 3.10 - Numero di prestazioni PREVIDENZIALI INPS e importo lordo medio mensile per gestione, categoria e sesso VIGENTI al 31.12.2024</t>
    </r>
    <r>
      <rPr>
        <sz val="10"/>
        <color theme="0"/>
        <rFont val="Titillium Web"/>
      </rPr>
      <t xml:space="preserve"> (importi in euro)</t>
    </r>
  </si>
  <si>
    <r>
      <t xml:space="preserve">Tabella 3.12 - Numero di prestazioni INPS* e importo lordo medio mensile per categoria e sesso LIQUIDATE nel 2024 </t>
    </r>
    <r>
      <rPr>
        <sz val="10"/>
        <color theme="0"/>
        <rFont val="Titillium Web"/>
      </rPr>
      <t>(importi in euro)</t>
    </r>
  </si>
  <si>
    <r>
      <t>Tabella 3.13 - Numero di prestazioni PREVIDENZIALI INPS e importo lordo medio mensile per gestione e sesso LIQUIDATE nel 2024</t>
    </r>
    <r>
      <rPr>
        <sz val="10"/>
        <color theme="0"/>
        <rFont val="Titillium Web"/>
      </rPr>
      <t xml:space="preserve"> (importi in euro)</t>
    </r>
  </si>
  <si>
    <r>
      <t xml:space="preserve">Tabella 3.15a - Numero di pensioni di vecchiaia, anzianità/anticipate e prepensionamenti FONDO PENSIONI LAVORATORI DIPENDENTI </t>
    </r>
    <r>
      <rPr>
        <sz val="10"/>
        <color theme="0"/>
        <rFont val="Titillium Web"/>
      </rPr>
      <t>(comprese le gestioni a contabilità separata e enti creditizi)*</t>
    </r>
    <r>
      <rPr>
        <b/>
        <sz val="10"/>
        <color theme="0"/>
        <rFont val="Titillium Web"/>
      </rPr>
      <t xml:space="preserve"> per anno di decorrenza, gestioni e sesso vigenti al 31.12.2024</t>
    </r>
  </si>
  <si>
    <t>* Sono compresi il  Fondo Trasporti, il Fondo Elettrici, il Fondo Telefonici, l'ex INPDAI e gli enti creditizi.
Nota: nelle pensioni sono comprese le pensioni supplementari, gli assegni di invalidità trasformati al raggiungimento dell'età di vecchiaia e le pensioni erogate ai salvaguardati.</t>
  </si>
  <si>
    <t>* Sono state considerate le gestioni dei CDCM, degli artigiani e dei commercianti.
Nota: nelle pensioni sono comprese le pensioni supplementari, gli assegni di invalidità trasformati al raggiungimento dell'età di vecchiaia e le pensioni erogate ai salvaguardati.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</si>
</sst>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0.00_ ;\-#,##0.00\ "/>
    <numFmt numFmtId="167" formatCode="#,##0.0"/>
    <numFmt numFmtId="168" formatCode="0.0"/>
    <numFmt numFmtId="169" formatCode="_-* #,##0.0_-;\-* #,##0.0_-;_-* &quot;-&quot;??_-;_-@_-"/>
  </numFmts>
  <fonts count="31"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sz val="10"/>
      <name val="MS Sans Serif"/>
      <family val="2"/>
    </font>
    <font>
      <sz val="9"/>
      <color rgb="FF000000"/>
      <name val="Arial"/>
      <family val="2"/>
    </font>
    <font>
      <b/>
      <sz val="11"/>
      <color theme="1"/>
      <name val="Calibri"/>
      <family val="2"/>
      <scheme val="minor"/>
    </font>
    <font>
      <b/>
      <sz val="10"/>
      <name val="Titillium Web"/>
    </font>
    <font>
      <b/>
      <vertAlign val="superscript"/>
      <sz val="10"/>
      <name val="Titillium Web"/>
    </font>
    <font>
      <sz val="11"/>
      <color theme="1"/>
      <name val="Titillium Web"/>
    </font>
    <font>
      <i/>
      <sz val="10"/>
      <name val="Titillium Web"/>
    </font>
    <font>
      <sz val="10"/>
      <name val="Titillium Web"/>
    </font>
    <font>
      <b/>
      <i/>
      <sz val="10"/>
      <name val="Titillium Web"/>
    </font>
    <font>
      <sz val="10"/>
      <color theme="1"/>
      <name val="Titillium Web"/>
    </font>
    <font>
      <b/>
      <sz val="10"/>
      <color theme="0"/>
      <name val="Titillium Web"/>
    </font>
    <font>
      <b/>
      <vertAlign val="superscript"/>
      <sz val="10"/>
      <color theme="0"/>
      <name val="Titillium Web"/>
    </font>
    <font>
      <b/>
      <i/>
      <sz val="8"/>
      <name val="Titillium Web"/>
    </font>
    <font>
      <i/>
      <sz val="8"/>
      <color theme="1"/>
      <name val="Titillium Web"/>
    </font>
    <font>
      <i/>
      <sz val="8"/>
      <name val="Titillium Web"/>
    </font>
    <font>
      <sz val="10"/>
      <color theme="0"/>
      <name val="Titillium Web"/>
    </font>
    <font>
      <i/>
      <sz val="10"/>
      <color theme="0"/>
      <name val="Titillium Web"/>
    </font>
    <font>
      <b/>
      <sz val="10"/>
      <color theme="1"/>
      <name val="Titillium Web"/>
    </font>
    <font>
      <u/>
      <sz val="11"/>
      <color theme="10"/>
      <name val="Calibri"/>
      <family val="2"/>
      <scheme val="minor"/>
    </font>
    <font>
      <b/>
      <sz val="11"/>
      <color rgb="FF002461"/>
      <name val="Titillium Web"/>
    </font>
    <font>
      <sz val="11"/>
      <color rgb="FF002461"/>
      <name val="Titillium Web"/>
    </font>
    <font>
      <u/>
      <sz val="11"/>
      <color rgb="FF002461"/>
      <name val="Titillium Web"/>
    </font>
    <font>
      <sz val="8"/>
      <name val="Calibri"/>
      <family val="2"/>
      <scheme val="minor"/>
    </font>
    <font>
      <sz val="11"/>
      <color theme="0"/>
      <name val="Calibri"/>
      <family val="2"/>
      <scheme val="minor"/>
    </font>
    <font>
      <sz val="10"/>
      <color rgb="FF000000"/>
      <name val="Arial"/>
      <family val="2"/>
    </font>
    <font>
      <sz val="11"/>
      <color rgb="FF000000"/>
      <name val="Arial"/>
      <family val="2"/>
    </font>
    <font>
      <u/>
      <sz val="11"/>
      <color rgb="FF0563C1"/>
      <name val="Titillium Web"/>
    </font>
  </fonts>
  <fills count="6">
    <fill>
      <patternFill patternType="none"/>
    </fill>
    <fill>
      <patternFill patternType="gray125"/>
    </fill>
    <fill>
      <patternFill patternType="solid">
        <fgColor rgb="FFF2F6FC"/>
        <bgColor indexed="64"/>
      </patternFill>
    </fill>
    <fill>
      <patternFill patternType="solid">
        <fgColor theme="0"/>
        <bgColor indexed="64"/>
      </patternFill>
    </fill>
    <fill>
      <patternFill patternType="solid">
        <fgColor rgb="FF002461"/>
        <bgColor indexed="64"/>
      </patternFill>
    </fill>
    <fill>
      <patternFill patternType="solid">
        <fgColor rgb="FFFAFBFE"/>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4" fillId="0" borderId="0"/>
    <xf numFmtId="0" fontId="22" fillId="0" borderId="0" applyNumberFormat="0" applyFill="0" applyBorder="0" applyAlignment="0" applyProtection="0"/>
  </cellStyleXfs>
  <cellXfs count="128">
    <xf numFmtId="0" fontId="0" fillId="0" borderId="0" xfId="0"/>
    <xf numFmtId="43" fontId="0" fillId="0" borderId="0" xfId="1" applyFont="1"/>
    <xf numFmtId="0" fontId="3" fillId="0" borderId="0" xfId="0" applyFont="1"/>
    <xf numFmtId="3" fontId="5" fillId="0" borderId="0" xfId="0" applyNumberFormat="1" applyFont="1" applyAlignment="1">
      <alignment vertical="top" wrapText="1"/>
    </xf>
    <xf numFmtId="43" fontId="5" fillId="0" borderId="0" xfId="1" applyFont="1" applyAlignment="1">
      <alignment vertical="top" wrapText="1"/>
    </xf>
    <xf numFmtId="164" fontId="5" fillId="0" borderId="0" xfId="1" applyNumberFormat="1" applyFont="1" applyAlignment="1">
      <alignment vertical="top" wrapText="1"/>
    </xf>
    <xf numFmtId="0" fontId="9" fillId="0" borderId="0" xfId="0" applyFont="1"/>
    <xf numFmtId="164" fontId="16" fillId="0" borderId="0" xfId="3" applyNumberFormat="1" applyFont="1" applyFill="1" applyBorder="1" applyAlignment="1">
      <alignment horizontal="right" vertical="top" wrapText="1"/>
    </xf>
    <xf numFmtId="43" fontId="16" fillId="0" borderId="0" xfId="1" applyFont="1" applyFill="1" applyBorder="1" applyAlignment="1">
      <alignment horizontal="right" vertical="top" wrapText="1"/>
    </xf>
    <xf numFmtId="0" fontId="11" fillId="0" borderId="2" xfId="0" applyFont="1" applyBorder="1" applyAlignment="1">
      <alignment horizontal="left" vertical="top" wrapText="1"/>
    </xf>
    <xf numFmtId="0" fontId="7" fillId="0" borderId="2" xfId="0" applyFont="1" applyBorder="1" applyAlignment="1">
      <alignment horizontal="left" vertical="top" wrapText="1"/>
    </xf>
    <xf numFmtId="0" fontId="11" fillId="0" borderId="2" xfId="0" applyFont="1" applyBorder="1" applyAlignment="1">
      <alignment horizontal="left" vertical="center" wrapText="1"/>
    </xf>
    <xf numFmtId="0" fontId="11" fillId="0" borderId="2" xfId="0" applyFont="1" applyBorder="1" applyAlignment="1">
      <alignment horizontal="left" vertical="center"/>
    </xf>
    <xf numFmtId="0" fontId="7" fillId="0" borderId="2" xfId="0" applyFont="1" applyBorder="1" applyAlignment="1">
      <alignment horizontal="left" vertical="center" wrapText="1"/>
    </xf>
    <xf numFmtId="164" fontId="18" fillId="0" borderId="0" xfId="3" applyNumberFormat="1" applyFont="1" applyFill="1" applyBorder="1" applyAlignment="1">
      <alignment horizontal="right" vertical="top" wrapText="1"/>
    </xf>
    <xf numFmtId="43" fontId="18" fillId="0" borderId="0" xfId="1" applyFont="1" applyFill="1" applyBorder="1" applyAlignment="1">
      <alignment horizontal="right" vertical="top" wrapText="1"/>
    </xf>
    <xf numFmtId="0" fontId="11" fillId="0" borderId="2" xfId="0" applyFont="1" applyBorder="1" applyAlignment="1">
      <alignment vertical="center" wrapText="1"/>
    </xf>
    <xf numFmtId="0" fontId="7" fillId="0" borderId="2" xfId="0" applyFont="1" applyBorder="1" applyAlignment="1">
      <alignment vertical="center" wrapText="1"/>
    </xf>
    <xf numFmtId="164" fontId="7" fillId="0" borderId="2" xfId="1" applyNumberFormat="1" applyFont="1" applyFill="1" applyBorder="1" applyAlignment="1">
      <alignment horizontal="right" vertical="center" wrapText="1"/>
    </xf>
    <xf numFmtId="164" fontId="11" fillId="0" borderId="2" xfId="1" applyNumberFormat="1" applyFont="1" applyFill="1" applyBorder="1" applyAlignment="1">
      <alignment horizontal="right" vertical="center" wrapText="1"/>
    </xf>
    <xf numFmtId="0" fontId="7" fillId="0" borderId="2" xfId="0" applyFont="1" applyBorder="1" applyAlignment="1">
      <alignment horizontal="left" vertical="center"/>
    </xf>
    <xf numFmtId="164" fontId="7" fillId="0" borderId="2" xfId="1" applyNumberFormat="1" applyFont="1" applyFill="1" applyBorder="1" applyAlignment="1">
      <alignment horizontal="center" vertical="center" wrapText="1"/>
    </xf>
    <xf numFmtId="43" fontId="7" fillId="0" borderId="2" xfId="1" applyFont="1" applyFill="1" applyBorder="1" applyAlignment="1">
      <alignment horizontal="center" vertical="center" wrapText="1"/>
    </xf>
    <xf numFmtId="43" fontId="11" fillId="0" borderId="2" xfId="1" applyFont="1" applyFill="1" applyBorder="1" applyAlignment="1">
      <alignment horizontal="right" vertical="center" wrapText="1"/>
    </xf>
    <xf numFmtId="43" fontId="7" fillId="0" borderId="2" xfId="1" applyFont="1" applyFill="1" applyBorder="1" applyAlignment="1">
      <alignment horizontal="right" vertical="center" wrapText="1"/>
    </xf>
    <xf numFmtId="0" fontId="6" fillId="0" borderId="0" xfId="0" applyFont="1"/>
    <xf numFmtId="0" fontId="7" fillId="0" borderId="2" xfId="0" applyFont="1" applyBorder="1"/>
    <xf numFmtId="0" fontId="11" fillId="0" borderId="2" xfId="0" applyFont="1" applyBorder="1" applyAlignment="1">
      <alignment horizontal="center" vertical="center" wrapText="1"/>
    </xf>
    <xf numFmtId="169" fontId="11" fillId="0" borderId="2" xfId="1" applyNumberFormat="1" applyFont="1" applyFill="1" applyBorder="1" applyAlignment="1">
      <alignment horizontal="right"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0" borderId="0" xfId="0" applyFont="1"/>
    <xf numFmtId="0" fontId="10" fillId="0" borderId="2" xfId="0" applyFont="1" applyBorder="1" applyAlignment="1">
      <alignment vertical="center" wrapText="1"/>
    </xf>
    <xf numFmtId="0" fontId="0" fillId="0" borderId="0" xfId="0" applyAlignment="1">
      <alignment vertical="center"/>
    </xf>
    <xf numFmtId="164" fontId="5" fillId="0" borderId="0" xfId="1" applyNumberFormat="1" applyFont="1" applyFill="1" applyAlignment="1">
      <alignment vertical="top" wrapText="1"/>
    </xf>
    <xf numFmtId="43" fontId="5" fillId="0" borderId="0" xfId="1" applyFont="1" applyFill="1" applyAlignment="1">
      <alignment vertical="top" wrapText="1"/>
    </xf>
    <xf numFmtId="4" fontId="5" fillId="0" borderId="0" xfId="0" applyNumberFormat="1" applyFont="1" applyAlignment="1">
      <alignment vertical="top" wrapText="1"/>
    </xf>
    <xf numFmtId="0" fontId="17" fillId="0" borderId="0" xfId="0" applyFont="1"/>
    <xf numFmtId="0" fontId="5" fillId="0" borderId="0" xfId="0" applyFont="1" applyAlignment="1">
      <alignment vertical="top" wrapText="1"/>
    </xf>
    <xf numFmtId="0" fontId="23" fillId="3" borderId="0" xfId="0" applyFont="1" applyFill="1"/>
    <xf numFmtId="0" fontId="9" fillId="3" borderId="0" xfId="0" applyFont="1" applyFill="1"/>
    <xf numFmtId="0" fontId="24" fillId="3" borderId="0" xfId="0" applyFont="1" applyFill="1"/>
    <xf numFmtId="0" fontId="25" fillId="3" borderId="0" xfId="8" applyFont="1" applyFill="1"/>
    <xf numFmtId="0" fontId="10" fillId="0" borderId="2" xfId="0" quotePrefix="1" applyFont="1" applyBorder="1" applyAlignment="1">
      <alignment vertical="center" wrapText="1"/>
    </xf>
    <xf numFmtId="9" fontId="0" fillId="0" borderId="0" xfId="0" applyNumberFormat="1"/>
    <xf numFmtId="0" fontId="10" fillId="2" borderId="2" xfId="0" applyFont="1" applyFill="1" applyBorder="1" applyAlignment="1">
      <alignment horizontal="center" vertical="center" wrapText="1"/>
    </xf>
    <xf numFmtId="0" fontId="13" fillId="0" borderId="0" xfId="0" applyFont="1" applyAlignment="1">
      <alignment vertical="center"/>
    </xf>
    <xf numFmtId="9" fontId="0" fillId="0" borderId="0" xfId="0" applyNumberFormat="1" applyAlignment="1">
      <alignment vertical="center"/>
    </xf>
    <xf numFmtId="0" fontId="6" fillId="0" borderId="0" xfId="0" applyFont="1" applyAlignment="1">
      <alignment vertical="center"/>
    </xf>
    <xf numFmtId="0" fontId="27" fillId="3" borderId="0" xfId="0" applyFont="1" applyFill="1"/>
    <xf numFmtId="0" fontId="14" fillId="3" borderId="6" xfId="0" applyFont="1" applyFill="1" applyBorder="1" applyAlignment="1">
      <alignment horizontal="center" vertical="center"/>
    </xf>
    <xf numFmtId="4" fontId="29" fillId="0" borderId="0" xfId="0" applyNumberFormat="1" applyFont="1" applyAlignment="1">
      <alignment vertical="top" wrapText="1"/>
    </xf>
    <xf numFmtId="3" fontId="29" fillId="0" borderId="0" xfId="0" applyNumberFormat="1" applyFont="1" applyAlignment="1">
      <alignment vertical="top" wrapText="1"/>
    </xf>
    <xf numFmtId="0" fontId="28" fillId="5" borderId="0" xfId="0" applyFont="1" applyFill="1" applyAlignment="1">
      <alignment vertical="top" wrapText="1"/>
    </xf>
    <xf numFmtId="0" fontId="28" fillId="0" borderId="0" xfId="0" applyFont="1" applyAlignment="1">
      <alignment horizontal="center" vertical="center"/>
    </xf>
    <xf numFmtId="0" fontId="28" fillId="0" borderId="0" xfId="0" applyFont="1" applyAlignment="1">
      <alignment vertical="center"/>
    </xf>
    <xf numFmtId="169" fontId="0" fillId="0" borderId="0" xfId="1" applyNumberFormat="1" applyFont="1"/>
    <xf numFmtId="169" fontId="3" fillId="0" borderId="0" xfId="1" applyNumberFormat="1" applyFont="1"/>
    <xf numFmtId="164" fontId="11" fillId="0" borderId="2" xfId="3" applyNumberFormat="1" applyFont="1" applyFill="1" applyBorder="1" applyAlignment="1">
      <alignment horizontal="right" vertical="center" wrapText="1"/>
    </xf>
    <xf numFmtId="9" fontId="11" fillId="0" borderId="2" xfId="2" applyFont="1" applyFill="1" applyBorder="1" applyAlignment="1">
      <alignment horizontal="right" vertical="center" wrapText="1"/>
    </xf>
    <xf numFmtId="164" fontId="7" fillId="0" borderId="2" xfId="3" applyNumberFormat="1" applyFont="1" applyFill="1" applyBorder="1" applyAlignment="1">
      <alignment horizontal="right" vertical="center" wrapText="1"/>
    </xf>
    <xf numFmtId="9" fontId="7" fillId="0" borderId="2" xfId="2" applyFont="1" applyFill="1" applyBorder="1" applyAlignment="1">
      <alignment horizontal="right" vertical="center" wrapText="1"/>
    </xf>
    <xf numFmtId="0" fontId="18" fillId="0" borderId="0" xfId="0" applyFont="1" applyAlignment="1">
      <alignment horizontal="left" vertical="top"/>
    </xf>
    <xf numFmtId="164" fontId="11" fillId="0" borderId="2" xfId="3" applyNumberFormat="1" applyFont="1" applyFill="1" applyBorder="1" applyAlignment="1">
      <alignment horizontal="right" vertical="center"/>
    </xf>
    <xf numFmtId="165" fontId="11" fillId="0" borderId="2" xfId="2" applyNumberFormat="1" applyFont="1" applyFill="1" applyBorder="1" applyAlignment="1">
      <alignment horizontal="right" vertical="center"/>
    </xf>
    <xf numFmtId="43" fontId="11" fillId="0" borderId="2" xfId="1" applyFont="1" applyFill="1" applyBorder="1" applyAlignment="1">
      <alignment horizontal="right" vertical="center"/>
    </xf>
    <xf numFmtId="164" fontId="7" fillId="0" borderId="2" xfId="3" applyNumberFormat="1" applyFont="1" applyFill="1" applyBorder="1" applyAlignment="1">
      <alignment horizontal="right" vertical="center"/>
    </xf>
    <xf numFmtId="9" fontId="7" fillId="0" borderId="2" xfId="2" applyFont="1" applyFill="1" applyBorder="1" applyAlignment="1">
      <alignment horizontal="right" vertical="center"/>
    </xf>
    <xf numFmtId="43" fontId="7" fillId="0" borderId="2" xfId="1" applyFont="1" applyFill="1" applyBorder="1" applyAlignment="1">
      <alignment horizontal="right" vertical="center"/>
    </xf>
    <xf numFmtId="166" fontId="13" fillId="0" borderId="2" xfId="1" applyNumberFormat="1" applyFont="1" applyFill="1" applyBorder="1" applyAlignment="1">
      <alignment horizontal="center"/>
    </xf>
    <xf numFmtId="166" fontId="21" fillId="0" borderId="2" xfId="1" applyNumberFormat="1" applyFont="1" applyFill="1" applyBorder="1" applyAlignment="1">
      <alignment horizontal="center"/>
    </xf>
    <xf numFmtId="165" fontId="11" fillId="0" borderId="2" xfId="2" applyNumberFormat="1" applyFont="1" applyFill="1" applyBorder="1" applyAlignment="1">
      <alignment horizontal="right" vertical="center" wrapText="1"/>
    </xf>
    <xf numFmtId="166" fontId="13" fillId="0" borderId="2" xfId="1" applyNumberFormat="1" applyFont="1" applyFill="1" applyBorder="1" applyAlignment="1">
      <alignment horizontal="center" vertical="center"/>
    </xf>
    <xf numFmtId="3" fontId="11" fillId="3" borderId="2" xfId="0" applyNumberFormat="1" applyFont="1" applyFill="1" applyBorder="1" applyAlignment="1">
      <alignment horizontal="right" vertical="center" wrapText="1"/>
    </xf>
    <xf numFmtId="165" fontId="11" fillId="3" borderId="2" xfId="2" applyNumberFormat="1" applyFont="1" applyFill="1" applyBorder="1" applyAlignment="1">
      <alignment horizontal="right" vertical="center" wrapText="1"/>
    </xf>
    <xf numFmtId="43" fontId="11" fillId="3" borderId="2" xfId="1" applyFont="1" applyFill="1" applyBorder="1" applyAlignment="1">
      <alignment horizontal="right" vertical="center" wrapText="1"/>
    </xf>
    <xf numFmtId="3" fontId="7" fillId="3" borderId="2" xfId="0" applyNumberFormat="1" applyFont="1" applyFill="1" applyBorder="1" applyAlignment="1">
      <alignment horizontal="right" vertical="center" wrapText="1"/>
    </xf>
    <xf numFmtId="9" fontId="7" fillId="3" borderId="2" xfId="2" applyFont="1" applyFill="1" applyBorder="1" applyAlignment="1">
      <alignment horizontal="right" vertical="center" wrapText="1"/>
    </xf>
    <xf numFmtId="43" fontId="7" fillId="3" borderId="2" xfId="1" applyFont="1" applyFill="1" applyBorder="1" applyAlignment="1">
      <alignment horizontal="right" vertical="center" wrapText="1"/>
    </xf>
    <xf numFmtId="167" fontId="11" fillId="0" borderId="2" xfId="0" applyNumberFormat="1" applyFont="1" applyBorder="1" applyAlignment="1">
      <alignment horizontal="right" vertical="center" wrapText="1"/>
    </xf>
    <xf numFmtId="167" fontId="7" fillId="0" borderId="2" xfId="0" applyNumberFormat="1" applyFont="1" applyBorder="1" applyAlignment="1">
      <alignment horizontal="right" vertical="center" wrapText="1"/>
    </xf>
    <xf numFmtId="165" fontId="7" fillId="0" borderId="2" xfId="2" applyNumberFormat="1" applyFont="1" applyFill="1" applyBorder="1" applyAlignment="1">
      <alignment horizontal="center" vertical="center" wrapText="1"/>
    </xf>
    <xf numFmtId="165" fontId="11" fillId="0" borderId="2" xfId="2" applyNumberFormat="1" applyFont="1" applyFill="1" applyBorder="1" applyAlignment="1">
      <alignment horizontal="center" vertical="center" wrapText="1"/>
    </xf>
    <xf numFmtId="164" fontId="7" fillId="3" borderId="2" xfId="1" applyNumberFormat="1" applyFont="1" applyFill="1" applyBorder="1" applyAlignment="1">
      <alignment horizontal="center" vertical="center" wrapText="1"/>
    </xf>
    <xf numFmtId="165" fontId="7" fillId="3" borderId="2" xfId="2" applyNumberFormat="1" applyFont="1" applyFill="1" applyBorder="1" applyAlignment="1">
      <alignment horizontal="right" vertical="center" wrapText="1"/>
    </xf>
    <xf numFmtId="43" fontId="7" fillId="3" borderId="2" xfId="1" applyFont="1" applyFill="1" applyBorder="1" applyAlignment="1">
      <alignment horizontal="center" vertical="center" wrapText="1"/>
    </xf>
    <xf numFmtId="164" fontId="11" fillId="3" borderId="2" xfId="1" applyNumberFormat="1" applyFont="1" applyFill="1" applyBorder="1" applyAlignment="1">
      <alignment horizontal="right" vertical="center" wrapText="1"/>
    </xf>
    <xf numFmtId="164" fontId="7" fillId="3" borderId="2" xfId="1" applyNumberFormat="1" applyFont="1" applyFill="1" applyBorder="1" applyAlignment="1">
      <alignment horizontal="right" vertical="center" wrapText="1"/>
    </xf>
    <xf numFmtId="0" fontId="11" fillId="3" borderId="2" xfId="0" applyFont="1" applyFill="1" applyBorder="1" applyAlignment="1">
      <alignment vertical="center" wrapText="1"/>
    </xf>
    <xf numFmtId="0" fontId="7" fillId="3" borderId="2" xfId="0" applyFont="1" applyFill="1" applyBorder="1" applyAlignment="1">
      <alignment vertical="center" wrapText="1"/>
    </xf>
    <xf numFmtId="0" fontId="7" fillId="3" borderId="2" xfId="0" applyFont="1" applyFill="1" applyBorder="1"/>
    <xf numFmtId="0" fontId="13" fillId="0" borderId="0" xfId="0" applyFont="1"/>
    <xf numFmtId="165" fontId="7" fillId="0" borderId="2" xfId="2" applyNumberFormat="1" applyFont="1" applyFill="1" applyBorder="1" applyAlignment="1">
      <alignment horizontal="right" vertical="center" wrapText="1"/>
    </xf>
    <xf numFmtId="164" fontId="10" fillId="0" borderId="2" xfId="1" applyNumberFormat="1" applyFont="1" applyFill="1" applyBorder="1" applyAlignment="1">
      <alignment horizontal="right" vertical="center" wrapText="1"/>
    </xf>
    <xf numFmtId="165" fontId="10" fillId="0" borderId="2" xfId="2" applyNumberFormat="1" applyFont="1" applyFill="1" applyBorder="1" applyAlignment="1">
      <alignment horizontal="right" vertical="center" wrapText="1"/>
    </xf>
    <xf numFmtId="43" fontId="10" fillId="0" borderId="2" xfId="1" applyFont="1" applyFill="1" applyBorder="1" applyAlignment="1">
      <alignment horizontal="right" vertical="center" wrapText="1"/>
    </xf>
    <xf numFmtId="0" fontId="7" fillId="0" borderId="6" xfId="0" applyFont="1" applyBorder="1" applyAlignment="1">
      <alignment horizontal="center" vertical="center"/>
    </xf>
    <xf numFmtId="168" fontId="11" fillId="0" borderId="2" xfId="0" applyNumberFormat="1" applyFont="1" applyBorder="1" applyAlignment="1">
      <alignment horizontal="right" vertical="center" wrapText="1"/>
    </xf>
    <xf numFmtId="168" fontId="7" fillId="0" borderId="2" xfId="1" applyNumberFormat="1" applyFont="1" applyFill="1" applyBorder="1" applyAlignment="1">
      <alignment horizontal="right" vertical="center" wrapText="1"/>
    </xf>
    <xf numFmtId="169" fontId="7" fillId="0" borderId="2" xfId="1" applyNumberFormat="1" applyFont="1" applyFill="1" applyBorder="1" applyAlignment="1">
      <alignment horizontal="right" vertical="center" wrapText="1"/>
    </xf>
    <xf numFmtId="0" fontId="30" fillId="3" borderId="0" xfId="8" applyFont="1" applyFill="1"/>
    <xf numFmtId="0" fontId="14" fillId="4"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18" fillId="3" borderId="0" xfId="0" applyFont="1" applyFill="1" applyAlignment="1">
      <alignment horizontal="left" vertical="center"/>
    </xf>
    <xf numFmtId="0" fontId="18" fillId="3" borderId="1" xfId="0" applyFont="1" applyFill="1" applyBorder="1" applyAlignment="1">
      <alignment horizontal="left" vertical="center" wrapText="1"/>
    </xf>
    <xf numFmtId="0" fontId="18" fillId="3" borderId="0" xfId="0" applyFont="1" applyFill="1" applyAlignment="1">
      <alignment horizontal="left" vertical="center" wrapText="1"/>
    </xf>
    <xf numFmtId="0" fontId="7" fillId="0" borderId="2"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top"/>
    </xf>
    <xf numFmtId="0" fontId="7" fillId="2" borderId="2" xfId="0" applyFont="1" applyFill="1" applyBorder="1" applyAlignment="1">
      <alignment horizontal="center" vertical="top" wrapText="1"/>
    </xf>
    <xf numFmtId="0" fontId="17" fillId="3" borderId="0" xfId="0" applyFont="1" applyFill="1" applyAlignment="1">
      <alignment horizontal="left" vertical="center"/>
    </xf>
    <xf numFmtId="0" fontId="7"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7" fillId="2" borderId="2"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3" borderId="0" xfId="0" applyFont="1" applyFill="1" applyAlignment="1">
      <alignment horizontal="left" vertical="center" wrapText="1"/>
    </xf>
    <xf numFmtId="0" fontId="7" fillId="2" borderId="2" xfId="0" applyFont="1" applyFill="1" applyBorder="1" applyAlignment="1">
      <alignment horizontal="left" vertical="center"/>
    </xf>
    <xf numFmtId="0" fontId="7" fillId="0" borderId="2" xfId="0" applyFont="1" applyBorder="1" applyAlignment="1">
      <alignment horizontal="center" wrapText="1"/>
    </xf>
    <xf numFmtId="0" fontId="7" fillId="0" borderId="2" xfId="0" applyFont="1" applyBorder="1" applyAlignment="1">
      <alignment horizontal="center"/>
    </xf>
    <xf numFmtId="0" fontId="7" fillId="3" borderId="2" xfId="0" applyFont="1" applyFill="1" applyBorder="1" applyAlignment="1">
      <alignment horizontal="center"/>
    </xf>
    <xf numFmtId="0" fontId="17" fillId="0" borderId="0" xfId="0" applyFont="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lignment horizontal="left" vertical="top"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cellXfs>
  <cellStyles count="9">
    <cellStyle name="Collegamento ipertestuale" xfId="8" builtinId="8"/>
    <cellStyle name="Migliaia" xfId="1" builtinId="3"/>
    <cellStyle name="Migliaia 2 2" xfId="3" xr:uid="{00000000-0005-0000-0000-000001000000}"/>
    <cellStyle name="Migliaia 3" xfId="4" xr:uid="{00000000-0005-0000-0000-000002000000}"/>
    <cellStyle name="Migliaia 3 2" xfId="5" xr:uid="{00000000-0005-0000-0000-000003000000}"/>
    <cellStyle name="Normale" xfId="0" builtinId="0"/>
    <cellStyle name="Normale 2" xfId="6" xr:uid="{00000000-0005-0000-0000-000005000000}"/>
    <cellStyle name="Normale 3" xfId="7" xr:uid="{00000000-0005-0000-0000-000006000000}"/>
    <cellStyle name="Percentuale" xfId="2" builtinId="5"/>
  </cellStyles>
  <dxfs count="0"/>
  <tableStyles count="0" defaultTableStyle="TableStyleMedium2" defaultPivotStyle="PivotStyleLight16"/>
  <colors>
    <mruColors>
      <color rgb="FF0563C1"/>
      <color rgb="FF002461"/>
      <color rgb="FFF2F6FC"/>
      <color rgb="FFD9E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0A10-AAE0-482A-8BFB-E43FD308B875}">
  <dimension ref="A1:D31"/>
  <sheetViews>
    <sheetView zoomScaleNormal="100" workbookViewId="0">
      <selection activeCell="A21" sqref="A21"/>
    </sheetView>
  </sheetViews>
  <sheetFormatPr defaultColWidth="8.85546875" defaultRowHeight="19.5" x14ac:dyDescent="0.45"/>
  <cols>
    <col min="1" max="1" width="6.42578125" style="40" customWidth="1"/>
    <col min="2" max="3" width="8.85546875" style="40"/>
    <col min="4" max="4" width="9.42578125" style="40" customWidth="1"/>
    <col min="5" max="16384" width="8.85546875" style="40"/>
  </cols>
  <sheetData>
    <row r="1" spans="1:4" x14ac:dyDescent="0.45">
      <c r="A1" s="39" t="s">
        <v>119</v>
      </c>
    </row>
    <row r="3" spans="1:4" x14ac:dyDescent="0.45">
      <c r="A3" s="39" t="s">
        <v>120</v>
      </c>
      <c r="B3" s="39"/>
      <c r="C3" s="39"/>
      <c r="D3" s="39"/>
    </row>
    <row r="4" spans="1:4" x14ac:dyDescent="0.45">
      <c r="A4" s="41"/>
    </row>
    <row r="5" spans="1:4" x14ac:dyDescent="0.45">
      <c r="A5" s="100" t="s">
        <v>121</v>
      </c>
      <c r="B5" s="40" t="s">
        <v>156</v>
      </c>
    </row>
    <row r="6" spans="1:4" x14ac:dyDescent="0.45">
      <c r="A6" s="100" t="s">
        <v>122</v>
      </c>
      <c r="B6" s="40" t="s">
        <v>157</v>
      </c>
    </row>
    <row r="7" spans="1:4" x14ac:dyDescent="0.45">
      <c r="A7" s="100" t="s">
        <v>123</v>
      </c>
      <c r="B7" s="40" t="s">
        <v>158</v>
      </c>
    </row>
    <row r="8" spans="1:4" x14ac:dyDescent="0.45">
      <c r="A8" s="100" t="s">
        <v>124</v>
      </c>
      <c r="B8" s="40" t="s">
        <v>159</v>
      </c>
    </row>
    <row r="9" spans="1:4" x14ac:dyDescent="0.45">
      <c r="A9" s="100" t="s">
        <v>125</v>
      </c>
      <c r="B9" s="40" t="s">
        <v>160</v>
      </c>
    </row>
    <row r="10" spans="1:4" x14ac:dyDescent="0.45">
      <c r="A10" s="100" t="s">
        <v>126</v>
      </c>
      <c r="B10" s="40" t="s">
        <v>161</v>
      </c>
    </row>
    <row r="11" spans="1:4" x14ac:dyDescent="0.45">
      <c r="A11" s="100" t="s">
        <v>127</v>
      </c>
      <c r="B11" s="40" t="s">
        <v>163</v>
      </c>
    </row>
    <row r="12" spans="1:4" x14ac:dyDescent="0.45">
      <c r="A12" s="100" t="s">
        <v>128</v>
      </c>
      <c r="B12" s="40" t="s">
        <v>177</v>
      </c>
    </row>
    <row r="13" spans="1:4" x14ac:dyDescent="0.45">
      <c r="A13" s="100" t="s">
        <v>129</v>
      </c>
      <c r="B13" s="40" t="s">
        <v>178</v>
      </c>
    </row>
    <row r="14" spans="1:4" x14ac:dyDescent="0.45">
      <c r="A14" s="100" t="s">
        <v>130</v>
      </c>
      <c r="B14" s="40" t="s">
        <v>179</v>
      </c>
    </row>
    <row r="15" spans="1:4" x14ac:dyDescent="0.45">
      <c r="A15" s="100" t="s">
        <v>131</v>
      </c>
      <c r="B15" s="40" t="s">
        <v>165</v>
      </c>
    </row>
    <row r="16" spans="1:4" x14ac:dyDescent="0.45">
      <c r="A16" s="100" t="s">
        <v>132</v>
      </c>
      <c r="B16" s="40" t="s">
        <v>166</v>
      </c>
    </row>
    <row r="17" spans="1:2" x14ac:dyDescent="0.45">
      <c r="A17" s="100" t="s">
        <v>133</v>
      </c>
      <c r="B17" s="40" t="s">
        <v>176</v>
      </c>
    </row>
    <row r="18" spans="1:2" x14ac:dyDescent="0.45">
      <c r="A18" s="100" t="s">
        <v>134</v>
      </c>
      <c r="B18" s="40" t="s">
        <v>175</v>
      </c>
    </row>
    <row r="19" spans="1:2" x14ac:dyDescent="0.45">
      <c r="A19" s="100" t="s">
        <v>136</v>
      </c>
      <c r="B19" s="40" t="s">
        <v>167</v>
      </c>
    </row>
    <row r="20" spans="1:2" x14ac:dyDescent="0.45">
      <c r="A20" s="100" t="s">
        <v>137</v>
      </c>
      <c r="B20" s="40" t="s">
        <v>169</v>
      </c>
    </row>
    <row r="21" spans="1:2" x14ac:dyDescent="0.45">
      <c r="A21" s="100" t="s">
        <v>135</v>
      </c>
      <c r="B21" s="40" t="s">
        <v>170</v>
      </c>
    </row>
    <row r="22" spans="1:2" x14ac:dyDescent="0.45">
      <c r="A22" s="42"/>
    </row>
    <row r="23" spans="1:2" x14ac:dyDescent="0.45">
      <c r="A23" s="42"/>
    </row>
    <row r="24" spans="1:2" x14ac:dyDescent="0.45">
      <c r="A24" s="42"/>
    </row>
    <row r="25" spans="1:2" x14ac:dyDescent="0.45">
      <c r="A25" s="42"/>
    </row>
    <row r="26" spans="1:2" x14ac:dyDescent="0.45">
      <c r="A26" s="42"/>
    </row>
    <row r="27" spans="1:2" x14ac:dyDescent="0.45">
      <c r="A27" s="42"/>
    </row>
    <row r="28" spans="1:2" x14ac:dyDescent="0.45">
      <c r="A28" s="42"/>
    </row>
    <row r="29" spans="1:2" x14ac:dyDescent="0.45">
      <c r="A29" s="42"/>
    </row>
    <row r="31" spans="1:2" x14ac:dyDescent="0.45">
      <c r="A31" s="42"/>
    </row>
  </sheetData>
  <phoneticPr fontId="26" type="noConversion"/>
  <hyperlinks>
    <hyperlink ref="A5" location="'3.1'!A1" display="3.1" xr:uid="{F414F8D8-3F00-4A70-B2BE-9EA60ABF5277}"/>
    <hyperlink ref="A6" location="'3.2'!A1" display="3.2" xr:uid="{46018DEC-AA39-4E0C-A13D-6FF2E773ECB5}"/>
    <hyperlink ref="A7" location="'3.3'!A1" display="3.3" xr:uid="{20840CD1-66D5-45BE-9024-608800C21C43}"/>
    <hyperlink ref="A8" location="'3.4'!A1" display="3.4" xr:uid="{C5D5DD86-78EE-4714-991A-41117BFB017C}"/>
    <hyperlink ref="A9" location="'3.5'!A1" display="3.5" xr:uid="{928DC33A-ECD9-41E0-A4BB-FA91180E8BCE}"/>
    <hyperlink ref="A10" location="'3.6'!A1" display="3.6" xr:uid="{F8CB09EB-F6D4-4BC1-9085-AA16D84761BA}"/>
    <hyperlink ref="A11" location="'3.7'!A1" display="3.7" xr:uid="{062AE0FB-29F1-4FAB-8645-DCF1A7EB9227}"/>
    <hyperlink ref="A12" location="'3.8'!A1" display="3.8" xr:uid="{23E3DFDF-D1C5-4FFB-B18D-7CB5CF91FF20}"/>
    <hyperlink ref="A13" location="'3.9'!A1" display="3.9" xr:uid="{7403B4B0-52C1-4F76-954F-34CCD0590E3C}"/>
    <hyperlink ref="A14" location="'3.10'!A1" display="3.10" xr:uid="{86027C0B-B9F9-49F1-9E10-D29AB5065595}"/>
    <hyperlink ref="A15" location="'3.11'!A1" display="3.11" xr:uid="{95FC9344-ED74-4706-B057-E81781078AFF}"/>
    <hyperlink ref="A16" location="'3.12'!A1" display="3.12" xr:uid="{AA4B2031-EC17-4550-9AA3-2B8B98E7AB10}"/>
    <hyperlink ref="A17" location="'3.13'!A1" display="3.13" xr:uid="{0FB9238C-743B-4665-A11C-20BC9440FEC4}"/>
    <hyperlink ref="A18" location="'3.14'!A1" display="3.14" xr:uid="{3A3D598C-F4A7-4FE1-91A3-E07B5A4F560D}"/>
    <hyperlink ref="A19" location="'3.15a'!A1" display="3.15" xr:uid="{EA809B6B-565C-4685-90E5-A0C9BEAD94B2}"/>
    <hyperlink ref="A20" location="'3.15b'!A1" display="3.15b" xr:uid="{55CB118F-3007-41F1-B799-C8795FCA1F07}"/>
    <hyperlink ref="A21" location="'3.16'!A1" display="3.16" xr:uid="{88990B38-F6C5-4321-BF76-8E5A1196651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30DD1-7068-456C-A4A5-B60D1B4B10F8}">
  <sheetPr>
    <pageSetUpPr fitToPage="1"/>
  </sheetPr>
  <dimension ref="B2:K18"/>
  <sheetViews>
    <sheetView workbookViewId="0">
      <selection activeCell="H10" sqref="H10"/>
    </sheetView>
  </sheetViews>
  <sheetFormatPr defaultRowHeight="15" x14ac:dyDescent="0.25"/>
  <cols>
    <col min="2" max="2" width="39.5703125" customWidth="1"/>
    <col min="3" max="3" width="17.5703125" customWidth="1"/>
    <col min="4" max="4" width="12.42578125" customWidth="1"/>
    <col min="5" max="5" width="14.5703125" customWidth="1"/>
    <col min="6" max="6" width="13.5703125" customWidth="1"/>
    <col min="7" max="7" width="12.42578125" customWidth="1"/>
    <col min="8" max="8" width="14.5703125" customWidth="1"/>
    <col min="9" max="9" width="19.5703125" customWidth="1"/>
    <col min="10" max="10" width="14.5703125" customWidth="1"/>
    <col min="11" max="11" width="18" customWidth="1"/>
  </cols>
  <sheetData>
    <row r="2" spans="2:11" ht="37.5" customHeight="1" x14ac:dyDescent="0.25">
      <c r="B2" s="101" t="s">
        <v>196</v>
      </c>
      <c r="C2" s="101"/>
      <c r="D2" s="101"/>
      <c r="E2" s="101"/>
      <c r="F2" s="101"/>
      <c r="G2" s="101"/>
      <c r="H2" s="101"/>
      <c r="I2" s="101"/>
      <c r="J2" s="101"/>
      <c r="K2" s="101"/>
    </row>
    <row r="3" spans="2:11" ht="17.25" x14ac:dyDescent="0.25">
      <c r="B3" s="117" t="s">
        <v>78</v>
      </c>
      <c r="C3" s="102" t="s">
        <v>8</v>
      </c>
      <c r="D3" s="102"/>
      <c r="E3" s="102"/>
      <c r="F3" s="102" t="s">
        <v>9</v>
      </c>
      <c r="G3" s="102"/>
      <c r="H3" s="102"/>
      <c r="I3" s="102" t="s">
        <v>11</v>
      </c>
      <c r="J3" s="102"/>
      <c r="K3" s="102"/>
    </row>
    <row r="4" spans="2:11" ht="43.35" customHeight="1" x14ac:dyDescent="0.25">
      <c r="B4" s="117"/>
      <c r="C4" s="30" t="s">
        <v>79</v>
      </c>
      <c r="D4" s="30" t="s">
        <v>4</v>
      </c>
      <c r="E4" s="30" t="s">
        <v>80</v>
      </c>
      <c r="F4" s="30" t="s">
        <v>79</v>
      </c>
      <c r="G4" s="30" t="s">
        <v>4</v>
      </c>
      <c r="H4" s="30" t="s">
        <v>80</v>
      </c>
      <c r="I4" s="30" t="s">
        <v>79</v>
      </c>
      <c r="J4" s="30" t="s">
        <v>4</v>
      </c>
      <c r="K4" s="30" t="s">
        <v>80</v>
      </c>
    </row>
    <row r="5" spans="2:11" ht="38.85" customHeight="1" x14ac:dyDescent="0.25">
      <c r="B5" s="16" t="s">
        <v>82</v>
      </c>
      <c r="C5" s="86">
        <v>3387406</v>
      </c>
      <c r="D5" s="74">
        <v>0.44887166763996672</v>
      </c>
      <c r="E5" s="75">
        <v>1926.54</v>
      </c>
      <c r="F5" s="86">
        <v>4486847</v>
      </c>
      <c r="G5" s="74">
        <v>0.48262864853131537</v>
      </c>
      <c r="H5" s="75">
        <v>1017.37</v>
      </c>
      <c r="I5" s="86">
        <v>7874253</v>
      </c>
      <c r="J5" s="74">
        <v>0.46750402254871515</v>
      </c>
      <c r="K5" s="75">
        <v>1408.49</v>
      </c>
    </row>
    <row r="6" spans="2:11" ht="19.5" customHeight="1" x14ac:dyDescent="0.25">
      <c r="B6" s="16" t="s">
        <v>92</v>
      </c>
      <c r="C6" s="86">
        <v>409582</v>
      </c>
      <c r="D6" s="74">
        <v>5.4274496583908996E-2</v>
      </c>
      <c r="E6" s="75">
        <v>1041.2</v>
      </c>
      <c r="F6" s="86">
        <v>739530</v>
      </c>
      <c r="G6" s="74">
        <v>7.9547701191585898E-2</v>
      </c>
      <c r="H6" s="75">
        <v>653.62</v>
      </c>
      <c r="I6" s="86">
        <v>1149112</v>
      </c>
      <c r="J6" s="74">
        <v>6.8224183596716934E-2</v>
      </c>
      <c r="K6" s="75">
        <v>791.77</v>
      </c>
    </row>
    <row r="7" spans="2:11" ht="19.5" customHeight="1" x14ac:dyDescent="0.25">
      <c r="B7" s="16" t="s">
        <v>93</v>
      </c>
      <c r="C7" s="86">
        <v>983567</v>
      </c>
      <c r="D7" s="74">
        <v>0.13033435009728361</v>
      </c>
      <c r="E7" s="75">
        <v>1416.82</v>
      </c>
      <c r="F7" s="86">
        <v>812321</v>
      </c>
      <c r="G7" s="74">
        <v>8.7377480534461413E-2</v>
      </c>
      <c r="H7" s="75">
        <v>801.08</v>
      </c>
      <c r="I7" s="86">
        <v>1795888</v>
      </c>
      <c r="J7" s="74">
        <v>0.10662406504426095</v>
      </c>
      <c r="K7" s="75">
        <v>1138.31</v>
      </c>
    </row>
    <row r="8" spans="2:11" ht="19.5" customHeight="1" x14ac:dyDescent="0.25">
      <c r="B8" s="16" t="s">
        <v>94</v>
      </c>
      <c r="C8" s="86">
        <v>659402</v>
      </c>
      <c r="D8" s="74">
        <v>8.7378624051893783E-2</v>
      </c>
      <c r="E8" s="75">
        <v>1415.41</v>
      </c>
      <c r="F8" s="86">
        <v>838114</v>
      </c>
      <c r="G8" s="74">
        <v>9.0151910046225081E-2</v>
      </c>
      <c r="H8" s="75">
        <v>834.54</v>
      </c>
      <c r="I8" s="86">
        <v>1497516</v>
      </c>
      <c r="J8" s="74">
        <v>8.8909354808775085E-2</v>
      </c>
      <c r="K8" s="75">
        <v>1090.32</v>
      </c>
    </row>
    <row r="9" spans="2:11" ht="19.5" customHeight="1" x14ac:dyDescent="0.25">
      <c r="B9" s="16" t="s">
        <v>107</v>
      </c>
      <c r="C9" s="86">
        <v>441933</v>
      </c>
      <c r="D9" s="74">
        <v>5.8561389657789294E-2</v>
      </c>
      <c r="E9" s="75">
        <v>2248.9499999999998</v>
      </c>
      <c r="F9" s="86">
        <v>311654</v>
      </c>
      <c r="G9" s="74">
        <v>3.3523128564307753E-2</v>
      </c>
      <c r="H9" s="75">
        <v>1477.31</v>
      </c>
      <c r="I9" s="86">
        <v>753587</v>
      </c>
      <c r="J9" s="74">
        <v>4.4741381035181188E-2</v>
      </c>
      <c r="K9" s="75">
        <v>1929.83</v>
      </c>
    </row>
    <row r="10" spans="2:11" ht="19.5" customHeight="1" x14ac:dyDescent="0.25">
      <c r="B10" s="16" t="s">
        <v>95</v>
      </c>
      <c r="C10" s="86">
        <v>393593</v>
      </c>
      <c r="D10" s="74">
        <v>5.2155763519760374E-2</v>
      </c>
      <c r="E10" s="75">
        <v>346.37</v>
      </c>
      <c r="F10" s="86">
        <v>223386</v>
      </c>
      <c r="G10" s="74">
        <v>2.402856243611971E-2</v>
      </c>
      <c r="H10" s="75">
        <v>188.99</v>
      </c>
      <c r="I10" s="86">
        <v>616979</v>
      </c>
      <c r="J10" s="74">
        <v>3.663079714711779E-2</v>
      </c>
      <c r="K10" s="75">
        <v>289.38</v>
      </c>
    </row>
    <row r="11" spans="2:11" ht="19.5" customHeight="1" x14ac:dyDescent="0.25">
      <c r="B11" s="16" t="s">
        <v>83</v>
      </c>
      <c r="C11" s="86">
        <v>1271008</v>
      </c>
      <c r="D11" s="74">
        <v>0.16842370844939722</v>
      </c>
      <c r="E11" s="75">
        <v>2675.471848713777</v>
      </c>
      <c r="F11" s="86">
        <v>1884834</v>
      </c>
      <c r="G11" s="74">
        <v>0.20274256869598478</v>
      </c>
      <c r="H11" s="75">
        <v>1915.2544569176912</v>
      </c>
      <c r="I11" s="86">
        <v>3155842</v>
      </c>
      <c r="J11" s="74">
        <v>0.18736619581923292</v>
      </c>
      <c r="K11" s="75">
        <v>2221.4271158061779</v>
      </c>
    </row>
    <row r="12" spans="2:11" ht="20.100000000000001" customHeight="1" x14ac:dyDescent="0.25">
      <c r="B12" s="32" t="s">
        <v>153</v>
      </c>
      <c r="C12" s="86">
        <v>477429</v>
      </c>
      <c r="D12" s="74">
        <v>6.3265032715204991E-2</v>
      </c>
      <c r="E12" s="75">
        <v>2205.36</v>
      </c>
      <c r="F12" s="86">
        <v>723884</v>
      </c>
      <c r="G12" s="74">
        <v>7.7864735885454242E-2</v>
      </c>
      <c r="H12" s="75">
        <v>1676.05</v>
      </c>
      <c r="I12" s="86">
        <v>1201313</v>
      </c>
      <c r="J12" s="74">
        <v>7.1323420753697478E-2</v>
      </c>
      <c r="K12" s="75">
        <v>1886.41</v>
      </c>
    </row>
    <row r="13" spans="2:11" ht="16.350000000000001" customHeight="1" x14ac:dyDescent="0.25">
      <c r="B13" s="32" t="s">
        <v>138</v>
      </c>
      <c r="C13" s="86">
        <v>1230</v>
      </c>
      <c r="D13" s="74">
        <v>1.6298965969746733E-4</v>
      </c>
      <c r="E13" s="75">
        <v>922.09</v>
      </c>
      <c r="F13" s="86">
        <v>15657</v>
      </c>
      <c r="G13" s="74">
        <v>1.6841485234630922E-3</v>
      </c>
      <c r="H13" s="75">
        <v>1749.15</v>
      </c>
      <c r="I13" s="86">
        <v>16887</v>
      </c>
      <c r="J13" s="74">
        <v>1.0026018250594885E-3</v>
      </c>
      <c r="K13" s="75">
        <v>1688.91</v>
      </c>
    </row>
    <row r="14" spans="2:11" ht="16.5" customHeight="1" x14ac:dyDescent="0.25">
      <c r="B14" s="32" t="s">
        <v>139</v>
      </c>
      <c r="C14" s="86">
        <v>54626</v>
      </c>
      <c r="D14" s="74">
        <v>7.2385960574258947E-3</v>
      </c>
      <c r="E14" s="75">
        <v>5962.96</v>
      </c>
      <c r="F14" s="86">
        <v>39112</v>
      </c>
      <c r="G14" s="74">
        <v>4.2070905696933291E-3</v>
      </c>
      <c r="H14" s="75">
        <v>3935.86</v>
      </c>
      <c r="I14" s="86">
        <v>93738</v>
      </c>
      <c r="J14" s="74">
        <v>5.5653396030926946E-3</v>
      </c>
      <c r="K14" s="75">
        <v>5117.1499999999996</v>
      </c>
    </row>
    <row r="15" spans="2:11" ht="19.5" customHeight="1" x14ac:dyDescent="0.25">
      <c r="B15" s="32" t="s">
        <v>140</v>
      </c>
      <c r="C15" s="86">
        <v>1363</v>
      </c>
      <c r="D15" s="74">
        <v>1.8061374485174632E-4</v>
      </c>
      <c r="E15" s="75">
        <v>2294.9299999999998</v>
      </c>
      <c r="F15" s="86">
        <v>2023</v>
      </c>
      <c r="G15" s="74">
        <v>2.1760442376993265E-4</v>
      </c>
      <c r="H15" s="75">
        <v>1689.84</v>
      </c>
      <c r="I15" s="86">
        <v>3386</v>
      </c>
      <c r="J15" s="74">
        <v>2.0103095752066252E-4</v>
      </c>
      <c r="K15" s="75">
        <v>1933.41</v>
      </c>
    </row>
    <row r="16" spans="2:11" ht="18" customHeight="1" x14ac:dyDescent="0.25">
      <c r="B16" s="32" t="s">
        <v>141</v>
      </c>
      <c r="C16" s="86">
        <v>736360</v>
      </c>
      <c r="D16" s="74">
        <v>9.7576476272217119E-2</v>
      </c>
      <c r="E16" s="75">
        <v>2740.03</v>
      </c>
      <c r="F16" s="86">
        <v>1104158</v>
      </c>
      <c r="G16" s="74">
        <v>0.11876898929360419</v>
      </c>
      <c r="H16" s="75">
        <v>2003.27</v>
      </c>
      <c r="I16" s="86">
        <v>1840518</v>
      </c>
      <c r="J16" s="74">
        <v>0.1092738026798626</v>
      </c>
      <c r="K16" s="75">
        <v>2298.0300000000002</v>
      </c>
    </row>
    <row r="17" spans="2:11" s="25" customFormat="1" ht="18" customHeight="1" x14ac:dyDescent="0.25">
      <c r="B17" s="17" t="s">
        <v>108</v>
      </c>
      <c r="C17" s="87">
        <v>7546491</v>
      </c>
      <c r="D17" s="77">
        <v>1</v>
      </c>
      <c r="E17" s="78">
        <v>1830</v>
      </c>
      <c r="F17" s="87">
        <v>9296686</v>
      </c>
      <c r="G17" s="77">
        <v>1</v>
      </c>
      <c r="H17" s="78">
        <v>1130.6099999999999</v>
      </c>
      <c r="I17" s="87">
        <v>16843177</v>
      </c>
      <c r="J17" s="77">
        <v>1</v>
      </c>
      <c r="K17" s="78">
        <v>1443.97</v>
      </c>
    </row>
    <row r="18" spans="2:11" ht="23.25" customHeight="1" x14ac:dyDescent="0.25">
      <c r="B18" s="104" t="s">
        <v>197</v>
      </c>
      <c r="C18" s="104"/>
      <c r="D18" s="104"/>
      <c r="E18" s="104"/>
      <c r="F18" s="104"/>
      <c r="G18" s="104"/>
      <c r="H18" s="104"/>
      <c r="I18" s="104"/>
      <c r="J18" s="104"/>
      <c r="K18" s="104"/>
    </row>
  </sheetData>
  <mergeCells count="6">
    <mergeCell ref="B18:K18"/>
    <mergeCell ref="B2:K2"/>
    <mergeCell ref="B3:B4"/>
    <mergeCell ref="C3:E3"/>
    <mergeCell ref="F3:H3"/>
    <mergeCell ref="I3:K3"/>
  </mergeCells>
  <pageMargins left="0.7" right="0.7" top="0.75" bottom="0.75" header="0.3" footer="0.3"/>
  <pageSetup paperSize="9"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BA0C-964F-41F3-A830-40421396D4C1}">
  <sheetPr>
    <pageSetUpPr fitToPage="1"/>
  </sheetPr>
  <dimension ref="B2:K26"/>
  <sheetViews>
    <sheetView workbookViewId="0"/>
  </sheetViews>
  <sheetFormatPr defaultRowHeight="15" x14ac:dyDescent="0.25"/>
  <cols>
    <col min="2" max="2" width="16.5703125" customWidth="1"/>
    <col min="3" max="3" width="18.5703125" customWidth="1"/>
    <col min="4" max="4" width="12.5703125" customWidth="1"/>
    <col min="5" max="5" width="16.42578125" customWidth="1"/>
    <col min="6" max="6" width="15.42578125" customWidth="1"/>
    <col min="7" max="7" width="11.42578125" customWidth="1"/>
    <col min="8" max="8" width="16.5703125" customWidth="1"/>
    <col min="9" max="9" width="18.5703125" customWidth="1"/>
    <col min="10" max="10" width="9.5703125" customWidth="1"/>
    <col min="11" max="11" width="15.42578125" customWidth="1"/>
  </cols>
  <sheetData>
    <row r="2" spans="2:11" ht="39" customHeight="1" x14ac:dyDescent="0.25">
      <c r="B2" s="101" t="s">
        <v>200</v>
      </c>
      <c r="C2" s="101"/>
      <c r="D2" s="101"/>
      <c r="E2" s="101"/>
      <c r="F2" s="101"/>
      <c r="G2" s="101"/>
      <c r="H2" s="101"/>
      <c r="I2" s="101"/>
      <c r="J2" s="101"/>
      <c r="K2" s="101"/>
    </row>
    <row r="3" spans="2:11" ht="19.350000000000001" customHeight="1" x14ac:dyDescent="0.25">
      <c r="B3" s="107" t="s">
        <v>78</v>
      </c>
      <c r="C3" s="107" t="s">
        <v>8</v>
      </c>
      <c r="D3" s="107"/>
      <c r="E3" s="107"/>
      <c r="F3" s="107" t="s">
        <v>9</v>
      </c>
      <c r="G3" s="107"/>
      <c r="H3" s="107"/>
      <c r="I3" s="107" t="s">
        <v>11</v>
      </c>
      <c r="J3" s="107"/>
      <c r="K3" s="107"/>
    </row>
    <row r="4" spans="2:11" ht="34.35" customHeight="1" x14ac:dyDescent="0.25">
      <c r="B4" s="107"/>
      <c r="C4" s="30" t="s">
        <v>79</v>
      </c>
      <c r="D4" s="30" t="s">
        <v>4</v>
      </c>
      <c r="E4" s="30" t="s">
        <v>80</v>
      </c>
      <c r="F4" s="30" t="s">
        <v>79</v>
      </c>
      <c r="G4" s="30" t="s">
        <v>4</v>
      </c>
      <c r="H4" s="30" t="s">
        <v>80</v>
      </c>
      <c r="I4" s="30" t="s">
        <v>79</v>
      </c>
      <c r="J4" s="30" t="s">
        <v>4</v>
      </c>
      <c r="K4" s="30" t="s">
        <v>80</v>
      </c>
    </row>
    <row r="5" spans="2:11" ht="17.25" x14ac:dyDescent="0.4">
      <c r="B5" s="26"/>
      <c r="C5" s="118" t="s">
        <v>199</v>
      </c>
      <c r="D5" s="119"/>
      <c r="E5" s="119"/>
      <c r="F5" s="119"/>
      <c r="G5" s="119"/>
      <c r="H5" s="119"/>
      <c r="I5" s="119"/>
      <c r="J5" s="119"/>
      <c r="K5" s="119"/>
    </row>
    <row r="6" spans="2:11" ht="17.25" x14ac:dyDescent="0.25">
      <c r="B6" s="88" t="s">
        <v>96</v>
      </c>
      <c r="C6" s="86">
        <v>3107941</v>
      </c>
      <c r="D6" s="74">
        <v>0.91749881767936881</v>
      </c>
      <c r="E6" s="75">
        <v>2051.5300000000002</v>
      </c>
      <c r="F6" s="86">
        <v>2583087</v>
      </c>
      <c r="G6" s="74">
        <v>0.57570204644820744</v>
      </c>
      <c r="H6" s="75">
        <v>1095.9100000000001</v>
      </c>
      <c r="I6" s="86">
        <v>5691028</v>
      </c>
      <c r="J6" s="74">
        <v>0.72273877915784523</v>
      </c>
      <c r="K6" s="75">
        <v>1617.79</v>
      </c>
    </row>
    <row r="7" spans="2:11" ht="17.25" x14ac:dyDescent="0.25">
      <c r="B7" s="88" t="s">
        <v>75</v>
      </c>
      <c r="C7" s="86">
        <v>279465</v>
      </c>
      <c r="D7" s="74">
        <v>8.2501182320631181E-2</v>
      </c>
      <c r="E7" s="75">
        <v>536.54</v>
      </c>
      <c r="F7" s="86">
        <v>1903760</v>
      </c>
      <c r="G7" s="74">
        <v>0.42429795355179262</v>
      </c>
      <c r="H7" s="75">
        <v>910.8</v>
      </c>
      <c r="I7" s="86">
        <v>2183225</v>
      </c>
      <c r="J7" s="74">
        <v>0.27726122084215482</v>
      </c>
      <c r="K7" s="75">
        <v>862.9</v>
      </c>
    </row>
    <row r="8" spans="2:11" ht="17.25" x14ac:dyDescent="0.25">
      <c r="B8" s="89" t="s">
        <v>108</v>
      </c>
      <c r="C8" s="87">
        <v>3387406</v>
      </c>
      <c r="D8" s="77">
        <v>1</v>
      </c>
      <c r="E8" s="78">
        <v>1926.54</v>
      </c>
      <c r="F8" s="87">
        <v>4486847</v>
      </c>
      <c r="G8" s="77">
        <v>1</v>
      </c>
      <c r="H8" s="78">
        <v>1017.37</v>
      </c>
      <c r="I8" s="87">
        <v>7874253</v>
      </c>
      <c r="J8" s="77">
        <v>1</v>
      </c>
      <c r="K8" s="78">
        <v>1408.49</v>
      </c>
    </row>
    <row r="9" spans="2:11" ht="17.25" x14ac:dyDescent="0.4">
      <c r="B9" s="90"/>
      <c r="C9" s="120" t="s">
        <v>83</v>
      </c>
      <c r="D9" s="120"/>
      <c r="E9" s="120"/>
      <c r="F9" s="120"/>
      <c r="G9" s="120"/>
      <c r="H9" s="120"/>
      <c r="I9" s="120"/>
      <c r="J9" s="120"/>
      <c r="K9" s="120"/>
    </row>
    <row r="10" spans="2:11" ht="17.25" x14ac:dyDescent="0.25">
      <c r="B10" s="88" t="s">
        <v>96</v>
      </c>
      <c r="C10" s="86">
        <v>1156756</v>
      </c>
      <c r="D10" s="74">
        <v>0.9101091417205871</v>
      </c>
      <c r="E10" s="75">
        <v>2856.43</v>
      </c>
      <c r="F10" s="86">
        <v>1365075</v>
      </c>
      <c r="G10" s="74">
        <v>0.7242414981902916</v>
      </c>
      <c r="H10" s="75">
        <v>2124</v>
      </c>
      <c r="I10" s="86">
        <v>2521831</v>
      </c>
      <c r="J10" s="74">
        <v>0.79909925782089219</v>
      </c>
      <c r="K10" s="75">
        <v>2459.96</v>
      </c>
    </row>
    <row r="11" spans="2:11" ht="17.25" x14ac:dyDescent="0.25">
      <c r="B11" s="88" t="s">
        <v>75</v>
      </c>
      <c r="C11" s="86">
        <v>114252</v>
      </c>
      <c r="D11" s="74">
        <v>8.9890858279412872E-2</v>
      </c>
      <c r="E11" s="75">
        <v>843.27</v>
      </c>
      <c r="F11" s="86">
        <v>519759</v>
      </c>
      <c r="G11" s="74">
        <v>0.27575850180970846</v>
      </c>
      <c r="H11" s="75">
        <v>1367.03</v>
      </c>
      <c r="I11" s="86">
        <v>634011</v>
      </c>
      <c r="J11" s="74">
        <v>0.20090074217910783</v>
      </c>
      <c r="K11" s="75">
        <v>1272.6400000000001</v>
      </c>
    </row>
    <row r="12" spans="2:11" ht="17.25" x14ac:dyDescent="0.25">
      <c r="B12" s="89" t="s">
        <v>108</v>
      </c>
      <c r="C12" s="87">
        <v>1271008</v>
      </c>
      <c r="D12" s="77">
        <v>1</v>
      </c>
      <c r="E12" s="78">
        <v>2675.47</v>
      </c>
      <c r="F12" s="87">
        <v>1884834</v>
      </c>
      <c r="G12" s="77">
        <v>1</v>
      </c>
      <c r="H12" s="78">
        <v>1915.26</v>
      </c>
      <c r="I12" s="87">
        <v>3155842</v>
      </c>
      <c r="J12" s="77">
        <v>1</v>
      </c>
      <c r="K12" s="78">
        <v>2221.4299999999998</v>
      </c>
    </row>
    <row r="13" spans="2:11" ht="17.25" x14ac:dyDescent="0.4">
      <c r="B13" s="90"/>
      <c r="C13" s="120" t="s">
        <v>84</v>
      </c>
      <c r="D13" s="120"/>
      <c r="E13" s="120"/>
      <c r="F13" s="120"/>
      <c r="G13" s="120"/>
      <c r="H13" s="120"/>
      <c r="I13" s="120"/>
      <c r="J13" s="120"/>
      <c r="K13" s="120"/>
    </row>
    <row r="14" spans="2:11" ht="17.25" x14ac:dyDescent="0.25">
      <c r="B14" s="88" t="s">
        <v>96</v>
      </c>
      <c r="C14" s="86">
        <v>2296915</v>
      </c>
      <c r="D14" s="74">
        <v>0.93899418840428039</v>
      </c>
      <c r="E14" s="75">
        <v>1229.97</v>
      </c>
      <c r="F14" s="86">
        <v>1569065</v>
      </c>
      <c r="G14" s="74">
        <v>0.60040346666023814</v>
      </c>
      <c r="H14" s="75">
        <v>788.59</v>
      </c>
      <c r="I14" s="86">
        <v>3865980</v>
      </c>
      <c r="J14" s="74">
        <v>0.76410392736824528</v>
      </c>
      <c r="K14" s="75">
        <v>1050.83</v>
      </c>
    </row>
    <row r="15" spans="2:11" ht="17.25" x14ac:dyDescent="0.25">
      <c r="B15" s="88" t="s">
        <v>75</v>
      </c>
      <c r="C15" s="86">
        <v>149229</v>
      </c>
      <c r="D15" s="74">
        <v>6.1005811595719633E-2</v>
      </c>
      <c r="E15" s="75">
        <v>432.29</v>
      </c>
      <c r="F15" s="86">
        <v>1044286</v>
      </c>
      <c r="G15" s="74">
        <v>0.39959653333976186</v>
      </c>
      <c r="H15" s="75">
        <v>611.34</v>
      </c>
      <c r="I15" s="86">
        <v>1193515</v>
      </c>
      <c r="J15" s="74">
        <v>0.23589607263175474</v>
      </c>
      <c r="K15" s="75">
        <v>588.95000000000005</v>
      </c>
    </row>
    <row r="16" spans="2:11" ht="17.25" x14ac:dyDescent="0.25">
      <c r="B16" s="89" t="s">
        <v>108</v>
      </c>
      <c r="C16" s="87">
        <v>2446144</v>
      </c>
      <c r="D16" s="77">
        <v>1</v>
      </c>
      <c r="E16" s="78">
        <v>1181.31</v>
      </c>
      <c r="F16" s="87">
        <v>2613351</v>
      </c>
      <c r="G16" s="77">
        <v>1</v>
      </c>
      <c r="H16" s="78">
        <v>717.76</v>
      </c>
      <c r="I16" s="87">
        <v>5059495</v>
      </c>
      <c r="J16" s="77">
        <v>1</v>
      </c>
      <c r="K16" s="78">
        <v>941.88</v>
      </c>
    </row>
    <row r="17" spans="2:11" ht="17.25" x14ac:dyDescent="0.4">
      <c r="B17" s="90"/>
      <c r="C17" s="120" t="s">
        <v>107</v>
      </c>
      <c r="D17" s="120"/>
      <c r="E17" s="120"/>
      <c r="F17" s="120"/>
      <c r="G17" s="120"/>
      <c r="H17" s="120"/>
      <c r="I17" s="120"/>
      <c r="J17" s="120"/>
      <c r="K17" s="120"/>
    </row>
    <row r="18" spans="2:11" ht="17.25" x14ac:dyDescent="0.25">
      <c r="B18" s="88" t="s">
        <v>96</v>
      </c>
      <c r="C18" s="86">
        <v>426993</v>
      </c>
      <c r="D18" s="74">
        <v>0.96619397057925072</v>
      </c>
      <c r="E18" s="75">
        <v>2302.9499999999998</v>
      </c>
      <c r="F18" s="86">
        <v>181700</v>
      </c>
      <c r="G18" s="74">
        <v>0.58301834726972857</v>
      </c>
      <c r="H18" s="75">
        <v>1710.01</v>
      </c>
      <c r="I18" s="86">
        <v>608693</v>
      </c>
      <c r="J18" s="74">
        <v>0.80772757491835712</v>
      </c>
      <c r="K18" s="75">
        <v>2125.9499999999998</v>
      </c>
    </row>
    <row r="19" spans="2:11" ht="17.25" x14ac:dyDescent="0.25">
      <c r="B19" s="88" t="s">
        <v>75</v>
      </c>
      <c r="C19" s="86">
        <v>14940</v>
      </c>
      <c r="D19" s="74">
        <v>3.3806029420749298E-2</v>
      </c>
      <c r="E19" s="75">
        <v>705.55</v>
      </c>
      <c r="F19" s="86">
        <v>129954</v>
      </c>
      <c r="G19" s="74">
        <v>0.41698165273027138</v>
      </c>
      <c r="H19" s="75">
        <v>1151.96</v>
      </c>
      <c r="I19" s="86">
        <v>144894</v>
      </c>
      <c r="J19" s="74">
        <v>0.19227242508164286</v>
      </c>
      <c r="K19" s="75">
        <v>1105.93</v>
      </c>
    </row>
    <row r="20" spans="2:11" ht="17.25" x14ac:dyDescent="0.25">
      <c r="B20" s="89" t="s">
        <v>108</v>
      </c>
      <c r="C20" s="87">
        <v>441933</v>
      </c>
      <c r="D20" s="77">
        <v>1</v>
      </c>
      <c r="E20" s="78">
        <v>2248.9499999999998</v>
      </c>
      <c r="F20" s="87">
        <v>311654</v>
      </c>
      <c r="G20" s="77">
        <v>1</v>
      </c>
      <c r="H20" s="78">
        <v>1477.31</v>
      </c>
      <c r="I20" s="87">
        <v>753587</v>
      </c>
      <c r="J20" s="77">
        <v>1</v>
      </c>
      <c r="K20" s="78">
        <v>1929.83</v>
      </c>
    </row>
    <row r="21" spans="2:11" ht="17.25" x14ac:dyDescent="0.4">
      <c r="B21" s="90"/>
      <c r="C21" s="120" t="s">
        <v>108</v>
      </c>
      <c r="D21" s="120"/>
      <c r="E21" s="120"/>
      <c r="F21" s="120"/>
      <c r="G21" s="120"/>
      <c r="H21" s="120"/>
      <c r="I21" s="120"/>
      <c r="J21" s="120"/>
      <c r="K21" s="120"/>
    </row>
    <row r="22" spans="2:11" ht="17.25" x14ac:dyDescent="0.25">
      <c r="B22" s="88" t="s">
        <v>96</v>
      </c>
      <c r="C22" s="86">
        <v>6988605</v>
      </c>
      <c r="D22" s="74">
        <v>0.9260734558618039</v>
      </c>
      <c r="E22" s="75">
        <v>1930.1</v>
      </c>
      <c r="F22" s="86">
        <v>5698927</v>
      </c>
      <c r="G22" s="74">
        <v>0.61300629062872514</v>
      </c>
      <c r="H22" s="75">
        <v>1277.1400000000001</v>
      </c>
      <c r="I22" s="86">
        <v>12687532</v>
      </c>
      <c r="J22" s="74">
        <v>0.75327427836209282</v>
      </c>
      <c r="K22" s="75">
        <v>1636.81</v>
      </c>
    </row>
    <row r="23" spans="2:11" ht="17.25" x14ac:dyDescent="0.25">
      <c r="B23" s="88" t="s">
        <v>75</v>
      </c>
      <c r="C23" s="86">
        <v>557886</v>
      </c>
      <c r="D23" s="74">
        <v>7.3926544138196146E-2</v>
      </c>
      <c r="E23" s="75">
        <v>575.99</v>
      </c>
      <c r="F23" s="86">
        <v>3597759</v>
      </c>
      <c r="G23" s="74">
        <v>0.38699370937127486</v>
      </c>
      <c r="H23" s="75">
        <v>898.5</v>
      </c>
      <c r="I23" s="86">
        <v>4155645</v>
      </c>
      <c r="J23" s="74">
        <v>0.24672572163790715</v>
      </c>
      <c r="K23" s="75">
        <v>855.21</v>
      </c>
    </row>
    <row r="24" spans="2:11" ht="17.25" x14ac:dyDescent="0.25">
      <c r="B24" s="89" t="s">
        <v>108</v>
      </c>
      <c r="C24" s="87">
        <v>7546491</v>
      </c>
      <c r="D24" s="77">
        <v>1</v>
      </c>
      <c r="E24" s="78">
        <v>1830</v>
      </c>
      <c r="F24" s="87">
        <v>9296686</v>
      </c>
      <c r="G24" s="77">
        <v>1</v>
      </c>
      <c r="H24" s="78">
        <v>1130.6099999999999</v>
      </c>
      <c r="I24" s="87">
        <v>16843177</v>
      </c>
      <c r="J24" s="77">
        <v>1</v>
      </c>
      <c r="K24" s="78">
        <v>1443.97</v>
      </c>
    </row>
    <row r="25" spans="2:11" ht="21" customHeight="1" x14ac:dyDescent="0.25">
      <c r="B25" s="104" t="s">
        <v>197</v>
      </c>
      <c r="C25" s="104"/>
      <c r="D25" s="104"/>
      <c r="E25" s="104"/>
      <c r="F25" s="104"/>
      <c r="G25" s="104"/>
      <c r="H25" s="104"/>
      <c r="I25" s="104"/>
      <c r="J25" s="104"/>
      <c r="K25" s="104"/>
    </row>
    <row r="26" spans="2:11" ht="17.25" x14ac:dyDescent="0.4">
      <c r="B26" s="91"/>
      <c r="C26" s="91"/>
      <c r="D26" s="91"/>
      <c r="E26" s="91"/>
      <c r="F26" s="91"/>
      <c r="G26" s="91"/>
      <c r="H26" s="91"/>
      <c r="I26" s="91"/>
      <c r="J26" s="91"/>
      <c r="K26" s="91"/>
    </row>
  </sheetData>
  <mergeCells count="11">
    <mergeCell ref="C9:K9"/>
    <mergeCell ref="C13:K13"/>
    <mergeCell ref="C17:K17"/>
    <mergeCell ref="C21:K21"/>
    <mergeCell ref="B25:K25"/>
    <mergeCell ref="C5:K5"/>
    <mergeCell ref="B2:K2"/>
    <mergeCell ref="B3:B4"/>
    <mergeCell ref="C3:E3"/>
    <mergeCell ref="F3:H3"/>
    <mergeCell ref="I3:K3"/>
  </mergeCells>
  <pageMargins left="0.7" right="0.7" top="0.75" bottom="0.75" header="0.3" footer="0.3"/>
  <pageSetup paperSize="9" scale="8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4164-4676-48F9-865C-43B95874C325}">
  <sheetPr>
    <pageSetUpPr fitToPage="1"/>
  </sheetPr>
  <dimension ref="B2:H19"/>
  <sheetViews>
    <sheetView workbookViewId="0"/>
  </sheetViews>
  <sheetFormatPr defaultColWidth="8.85546875" defaultRowHeight="15" x14ac:dyDescent="0.25"/>
  <cols>
    <col min="1" max="1" width="8.85546875" style="33"/>
    <col min="2" max="2" width="30.5703125" style="33" customWidth="1"/>
    <col min="3" max="3" width="16.42578125" style="33" customWidth="1"/>
    <col min="4" max="4" width="12.5703125" style="33" customWidth="1"/>
    <col min="5" max="5" width="17.5703125" style="33" customWidth="1"/>
    <col min="6" max="6" width="12.5703125" style="33" customWidth="1"/>
    <col min="7" max="7" width="17.42578125" style="33" customWidth="1"/>
    <col min="8" max="8" width="12.5703125" style="33" customWidth="1"/>
    <col min="9" max="16384" width="8.85546875" style="33"/>
  </cols>
  <sheetData>
    <row r="2" spans="2:8" ht="31.5" customHeight="1" x14ac:dyDescent="0.25">
      <c r="B2" s="101" t="s">
        <v>171</v>
      </c>
      <c r="C2" s="101"/>
      <c r="D2" s="101"/>
      <c r="E2" s="101"/>
      <c r="F2" s="101"/>
      <c r="G2" s="101"/>
      <c r="H2" s="101"/>
    </row>
    <row r="3" spans="2:8" ht="17.25" x14ac:dyDescent="0.25">
      <c r="B3" s="107" t="s">
        <v>78</v>
      </c>
      <c r="C3" s="107" t="s">
        <v>8</v>
      </c>
      <c r="D3" s="107"/>
      <c r="E3" s="107" t="s">
        <v>9</v>
      </c>
      <c r="F3" s="107"/>
      <c r="G3" s="107" t="s">
        <v>11</v>
      </c>
      <c r="H3" s="107"/>
    </row>
    <row r="4" spans="2:8" ht="29.85" customHeight="1" x14ac:dyDescent="0.25">
      <c r="B4" s="107"/>
      <c r="C4" s="30" t="s">
        <v>97</v>
      </c>
      <c r="D4" s="30" t="s">
        <v>4</v>
      </c>
      <c r="E4" s="30" t="s">
        <v>97</v>
      </c>
      <c r="F4" s="30" t="s">
        <v>4</v>
      </c>
      <c r="G4" s="30" t="s">
        <v>97</v>
      </c>
      <c r="H4" s="30" t="s">
        <v>4</v>
      </c>
    </row>
    <row r="5" spans="2:8" ht="19.5" customHeight="1" x14ac:dyDescent="0.25">
      <c r="B5" s="17" t="s">
        <v>86</v>
      </c>
      <c r="C5" s="18">
        <v>336709</v>
      </c>
      <c r="D5" s="92">
        <v>0.19007611308972402</v>
      </c>
      <c r="E5" s="18">
        <v>548098</v>
      </c>
      <c r="F5" s="92">
        <v>0.21686487658519465</v>
      </c>
      <c r="G5" s="18">
        <v>884807</v>
      </c>
      <c r="H5" s="92">
        <v>0.20582583940593849</v>
      </c>
    </row>
    <row r="6" spans="2:8" ht="15.6" customHeight="1" x14ac:dyDescent="0.25">
      <c r="B6" s="17" t="s">
        <v>87</v>
      </c>
      <c r="C6" s="18">
        <v>1434734</v>
      </c>
      <c r="D6" s="92">
        <v>0.80992388691027595</v>
      </c>
      <c r="E6" s="18">
        <v>1979273</v>
      </c>
      <c r="F6" s="92">
        <v>0.78313512341480529</v>
      </c>
      <c r="G6" s="18">
        <v>3414007</v>
      </c>
      <c r="H6" s="92">
        <v>0.79417416059406154</v>
      </c>
    </row>
    <row r="7" spans="2:8" ht="22.5" customHeight="1" x14ac:dyDescent="0.25">
      <c r="B7" s="43" t="s">
        <v>142</v>
      </c>
      <c r="C7" s="19">
        <v>11605</v>
      </c>
      <c r="D7" s="71">
        <v>6.5511563171945135E-3</v>
      </c>
      <c r="E7" s="19">
        <v>17764</v>
      </c>
      <c r="F7" s="71">
        <v>7.0286475551076593E-3</v>
      </c>
      <c r="G7" s="19">
        <v>29369</v>
      </c>
      <c r="H7" s="71">
        <v>6.8318843290265637E-3</v>
      </c>
    </row>
    <row r="8" spans="2:8" ht="22.5" customHeight="1" x14ac:dyDescent="0.25">
      <c r="B8" s="43" t="s">
        <v>143</v>
      </c>
      <c r="C8" s="19">
        <v>12892</v>
      </c>
      <c r="D8" s="71">
        <v>7.2776826575848049E-3</v>
      </c>
      <c r="E8" s="19">
        <v>30438</v>
      </c>
      <c r="F8" s="71">
        <v>1.204334464548339E-2</v>
      </c>
      <c r="G8" s="19">
        <v>43330</v>
      </c>
      <c r="H8" s="71">
        <v>1.0079524259481802E-2</v>
      </c>
    </row>
    <row r="9" spans="2:8" ht="22.5" customHeight="1" x14ac:dyDescent="0.25">
      <c r="B9" s="43" t="s">
        <v>144</v>
      </c>
      <c r="C9" s="19">
        <v>22562</v>
      </c>
      <c r="D9" s="71">
        <v>1.2736509162304404E-2</v>
      </c>
      <c r="E9" s="19">
        <v>41240</v>
      </c>
      <c r="F9" s="71">
        <v>1.6317351113073624E-2</v>
      </c>
      <c r="G9" s="19">
        <v>63802</v>
      </c>
      <c r="H9" s="71">
        <v>1.4841767985309437E-2</v>
      </c>
    </row>
    <row r="10" spans="2:8" ht="34.5" x14ac:dyDescent="0.25">
      <c r="B10" s="43" t="s">
        <v>145</v>
      </c>
      <c r="C10" s="19">
        <v>22825</v>
      </c>
      <c r="D10" s="71">
        <v>1.2884975694956034E-2</v>
      </c>
      <c r="E10" s="19">
        <v>26405</v>
      </c>
      <c r="F10" s="71">
        <v>1.044761532833921E-2</v>
      </c>
      <c r="G10" s="19">
        <v>49230</v>
      </c>
      <c r="H10" s="71">
        <v>1.1451995829547406E-2</v>
      </c>
    </row>
    <row r="11" spans="2:8" ht="22.5" customHeight="1" x14ac:dyDescent="0.25">
      <c r="B11" s="43" t="s">
        <v>146</v>
      </c>
      <c r="C11" s="19">
        <v>7372</v>
      </c>
      <c r="D11" s="71">
        <v>4.161579006493576E-3</v>
      </c>
      <c r="E11" s="19">
        <v>8797</v>
      </c>
      <c r="F11" s="71">
        <v>3.4806919917970097E-3</v>
      </c>
      <c r="G11" s="19">
        <v>16169</v>
      </c>
      <c r="H11" s="71">
        <v>3.7612699688797887E-3</v>
      </c>
    </row>
    <row r="12" spans="2:8" ht="22.5" customHeight="1" x14ac:dyDescent="0.25">
      <c r="B12" s="43" t="s">
        <v>147</v>
      </c>
      <c r="C12" s="19">
        <v>21734</v>
      </c>
      <c r="D12" s="71">
        <v>1.226909361464072E-2</v>
      </c>
      <c r="E12" s="19">
        <v>21111</v>
      </c>
      <c r="F12" s="71">
        <v>8.3529485777909147E-3</v>
      </c>
      <c r="G12" s="19">
        <v>42845</v>
      </c>
      <c r="H12" s="71">
        <v>9.9667024439764086E-3</v>
      </c>
    </row>
    <row r="13" spans="2:8" ht="22.5" customHeight="1" x14ac:dyDescent="0.25">
      <c r="B13" s="43" t="s">
        <v>148</v>
      </c>
      <c r="C13" s="19">
        <v>291807</v>
      </c>
      <c r="D13" s="71">
        <v>0.16472841632499607</v>
      </c>
      <c r="E13" s="19">
        <v>277347</v>
      </c>
      <c r="F13" s="71">
        <v>0.10973735157996195</v>
      </c>
      <c r="G13" s="19">
        <v>569154</v>
      </c>
      <c r="H13" s="71">
        <v>0.13239791254052863</v>
      </c>
    </row>
    <row r="14" spans="2:8" ht="34.5" customHeight="1" x14ac:dyDescent="0.25">
      <c r="B14" s="43" t="s">
        <v>149</v>
      </c>
      <c r="C14" s="19">
        <v>725115</v>
      </c>
      <c r="D14" s="71">
        <v>0.40933577879728561</v>
      </c>
      <c r="E14" s="19">
        <v>1244136</v>
      </c>
      <c r="F14" s="71">
        <v>0.49226488710996524</v>
      </c>
      <c r="G14" s="19">
        <v>1969251</v>
      </c>
      <c r="H14" s="71">
        <v>0.45809169691919677</v>
      </c>
    </row>
    <row r="15" spans="2:8" ht="22.5" customHeight="1" x14ac:dyDescent="0.25">
      <c r="B15" s="43" t="s">
        <v>150</v>
      </c>
      <c r="C15" s="19">
        <v>168415</v>
      </c>
      <c r="D15" s="71">
        <v>9.5072209492487195E-2</v>
      </c>
      <c r="E15" s="19">
        <v>225588</v>
      </c>
      <c r="F15" s="71">
        <v>8.9257968062464915E-2</v>
      </c>
      <c r="G15" s="19">
        <v>394003</v>
      </c>
      <c r="H15" s="71">
        <v>9.1653884071281055E-2</v>
      </c>
    </row>
    <row r="16" spans="2:8" ht="22.5" customHeight="1" x14ac:dyDescent="0.25">
      <c r="B16" s="43" t="s">
        <v>151</v>
      </c>
      <c r="C16" s="19">
        <v>149685</v>
      </c>
      <c r="D16" s="71">
        <v>8.4498908516954824E-2</v>
      </c>
      <c r="E16" s="19">
        <v>81471</v>
      </c>
      <c r="F16" s="71">
        <v>3.2235473145810406E-2</v>
      </c>
      <c r="G16" s="19">
        <v>231156</v>
      </c>
      <c r="H16" s="71">
        <v>5.3772040381370304E-2</v>
      </c>
    </row>
    <row r="17" spans="2:8" ht="33.75" customHeight="1" x14ac:dyDescent="0.25">
      <c r="B17" s="43" t="s">
        <v>152</v>
      </c>
      <c r="C17" s="19">
        <v>722</v>
      </c>
      <c r="D17" s="71">
        <v>4.0757732537823684E-4</v>
      </c>
      <c r="E17" s="19">
        <v>4976</v>
      </c>
      <c r="F17" s="71">
        <v>1.9688443050110173E-3</v>
      </c>
      <c r="G17" s="19">
        <v>5698</v>
      </c>
      <c r="H17" s="71">
        <v>1.325481865463358E-3</v>
      </c>
    </row>
    <row r="18" spans="2:8" ht="31.5" customHeight="1" x14ac:dyDescent="0.25">
      <c r="B18" s="20" t="s">
        <v>108</v>
      </c>
      <c r="C18" s="18">
        <v>1771443</v>
      </c>
      <c r="D18" s="61">
        <v>1</v>
      </c>
      <c r="E18" s="18">
        <v>2527371</v>
      </c>
      <c r="F18" s="61">
        <v>1</v>
      </c>
      <c r="G18" s="18">
        <v>4298814</v>
      </c>
      <c r="H18" s="61">
        <v>1</v>
      </c>
    </row>
    <row r="19" spans="2:8" ht="17.25" x14ac:dyDescent="0.25">
      <c r="B19" s="46"/>
      <c r="C19" s="46"/>
      <c r="D19" s="46"/>
      <c r="E19" s="46"/>
      <c r="F19" s="46"/>
      <c r="G19" s="46"/>
      <c r="H19" s="46"/>
    </row>
  </sheetData>
  <mergeCells count="5">
    <mergeCell ref="B2:H2"/>
    <mergeCell ref="B3:B4"/>
    <mergeCell ref="C3:D3"/>
    <mergeCell ref="E3:F3"/>
    <mergeCell ref="G3:H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DEA82-DA03-4FB0-8FFE-6E10D62173D7}">
  <sheetPr>
    <pageSetUpPr fitToPage="1"/>
  </sheetPr>
  <dimension ref="A1:K19"/>
  <sheetViews>
    <sheetView workbookViewId="0"/>
  </sheetViews>
  <sheetFormatPr defaultColWidth="8.85546875" defaultRowHeight="15" x14ac:dyDescent="0.25"/>
  <cols>
    <col min="1" max="1" width="8.85546875" style="33"/>
    <col min="2" max="2" width="23.42578125" style="33" customWidth="1"/>
    <col min="3" max="3" width="16.5703125" style="33" customWidth="1"/>
    <col min="4" max="4" width="11.5703125" style="33" customWidth="1"/>
    <col min="5" max="6" width="15.42578125" style="33" customWidth="1"/>
    <col min="7" max="7" width="11.42578125" style="33" customWidth="1"/>
    <col min="8" max="9" width="15.42578125" style="33" customWidth="1"/>
    <col min="10" max="10" width="12.5703125" style="33" customWidth="1"/>
    <col min="11" max="11" width="15.42578125" style="33" customWidth="1"/>
    <col min="12" max="16384" width="8.85546875" style="33"/>
  </cols>
  <sheetData>
    <row r="1" spans="1:11" x14ac:dyDescent="0.25">
      <c r="A1" s="47"/>
    </row>
    <row r="2" spans="1:11" ht="41.85" customHeight="1" x14ac:dyDescent="0.25">
      <c r="B2" s="101" t="s">
        <v>201</v>
      </c>
      <c r="C2" s="101"/>
      <c r="D2" s="101"/>
      <c r="E2" s="101"/>
      <c r="F2" s="101"/>
      <c r="G2" s="101"/>
      <c r="H2" s="101"/>
      <c r="I2" s="101"/>
      <c r="J2" s="101"/>
      <c r="K2" s="101"/>
    </row>
    <row r="3" spans="1:11" ht="17.25" x14ac:dyDescent="0.25">
      <c r="B3" s="107" t="s">
        <v>88</v>
      </c>
      <c r="C3" s="107" t="s">
        <v>8</v>
      </c>
      <c r="D3" s="107"/>
      <c r="E3" s="107"/>
      <c r="F3" s="107" t="s">
        <v>9</v>
      </c>
      <c r="G3" s="107"/>
      <c r="H3" s="107"/>
      <c r="I3" s="107" t="s">
        <v>11</v>
      </c>
      <c r="J3" s="107"/>
      <c r="K3" s="107"/>
    </row>
    <row r="4" spans="1:11" ht="34.5" x14ac:dyDescent="0.25">
      <c r="B4" s="107"/>
      <c r="C4" s="30" t="s">
        <v>79</v>
      </c>
      <c r="D4" s="30" t="s">
        <v>4</v>
      </c>
      <c r="E4" s="30" t="s">
        <v>80</v>
      </c>
      <c r="F4" s="30" t="s">
        <v>79</v>
      </c>
      <c r="G4" s="30" t="s">
        <v>4</v>
      </c>
      <c r="H4" s="30" t="s">
        <v>80</v>
      </c>
      <c r="I4" s="30" t="s">
        <v>79</v>
      </c>
      <c r="J4" s="30" t="s">
        <v>4</v>
      </c>
      <c r="K4" s="30" t="s">
        <v>80</v>
      </c>
    </row>
    <row r="5" spans="1:11" ht="17.25" x14ac:dyDescent="0.25">
      <c r="B5" s="20" t="s">
        <v>81</v>
      </c>
      <c r="C5" s="21">
        <v>407405</v>
      </c>
      <c r="D5" s="92">
        <v>0.57709850783478811</v>
      </c>
      <c r="E5" s="22">
        <v>1534.6791930388679</v>
      </c>
      <c r="F5" s="21">
        <v>454544</v>
      </c>
      <c r="G5" s="92">
        <v>0.52661006011694367</v>
      </c>
      <c r="H5" s="22">
        <v>1094.2960741754373</v>
      </c>
      <c r="I5" s="21">
        <v>861949</v>
      </c>
      <c r="J5" s="92">
        <v>0.54932525229350493</v>
      </c>
      <c r="K5" s="22">
        <v>1302.4434609820303</v>
      </c>
    </row>
    <row r="6" spans="1:11" ht="18.75" customHeight="1" x14ac:dyDescent="0.25">
      <c r="B6" s="16" t="s">
        <v>106</v>
      </c>
      <c r="C6" s="19">
        <v>155691</v>
      </c>
      <c r="D6" s="71">
        <v>0.22053986520368182</v>
      </c>
      <c r="E6" s="23">
        <v>2226.58</v>
      </c>
      <c r="F6" s="19">
        <v>76123</v>
      </c>
      <c r="G6" s="71">
        <v>8.8191984948172458E-2</v>
      </c>
      <c r="H6" s="23">
        <v>1883.74</v>
      </c>
      <c r="I6" s="19">
        <v>231814</v>
      </c>
      <c r="J6" s="71">
        <v>0.14773644848496437</v>
      </c>
      <c r="K6" s="23">
        <v>2114</v>
      </c>
    </row>
    <row r="7" spans="1:11" ht="17.25" x14ac:dyDescent="0.25">
      <c r="B7" s="16" t="s">
        <v>73</v>
      </c>
      <c r="C7" s="19">
        <v>153722</v>
      </c>
      <c r="D7" s="71">
        <v>0.21775073163407246</v>
      </c>
      <c r="E7" s="23">
        <v>1339.52</v>
      </c>
      <c r="F7" s="19">
        <v>149699</v>
      </c>
      <c r="G7" s="71">
        <v>0.17343315364287362</v>
      </c>
      <c r="H7" s="23">
        <v>936.16</v>
      </c>
      <c r="I7" s="19">
        <v>303421</v>
      </c>
      <c r="J7" s="71">
        <v>0.19337201780632909</v>
      </c>
      <c r="K7" s="23">
        <v>1140.51</v>
      </c>
    </row>
    <row r="8" spans="1:11" ht="17.25" x14ac:dyDescent="0.25">
      <c r="B8" s="16" t="s">
        <v>74</v>
      </c>
      <c r="C8" s="19">
        <v>46791</v>
      </c>
      <c r="D8" s="71">
        <v>6.6280522526963509E-2</v>
      </c>
      <c r="E8" s="23">
        <v>912.94</v>
      </c>
      <c r="F8" s="19">
        <v>26251</v>
      </c>
      <c r="G8" s="71">
        <v>3.0412986835443623E-2</v>
      </c>
      <c r="H8" s="23">
        <v>691.44</v>
      </c>
      <c r="I8" s="19">
        <v>73042</v>
      </c>
      <c r="J8" s="71">
        <v>4.6550103402895282E-2</v>
      </c>
      <c r="K8" s="23">
        <v>833.34</v>
      </c>
    </row>
    <row r="9" spans="1:11" ht="17.25" x14ac:dyDescent="0.25">
      <c r="B9" s="16" t="s">
        <v>89</v>
      </c>
      <c r="C9" s="19">
        <v>51201</v>
      </c>
      <c r="D9" s="71">
        <v>7.2527388470070286E-2</v>
      </c>
      <c r="E9" s="23">
        <v>584.88</v>
      </c>
      <c r="F9" s="19">
        <v>202471</v>
      </c>
      <c r="G9" s="71">
        <v>0.23457193469045393</v>
      </c>
      <c r="H9" s="23">
        <v>966.64</v>
      </c>
      <c r="I9" s="19">
        <v>253672</v>
      </c>
      <c r="J9" s="71">
        <v>0.16166668259931616</v>
      </c>
      <c r="K9" s="23">
        <v>889.58</v>
      </c>
    </row>
    <row r="10" spans="1:11" ht="17.25" x14ac:dyDescent="0.25">
      <c r="B10" s="20" t="s">
        <v>85</v>
      </c>
      <c r="C10" s="21">
        <v>298549</v>
      </c>
      <c r="D10" s="92">
        <v>0.42290149216521189</v>
      </c>
      <c r="E10" s="22">
        <v>494.83098405956815</v>
      </c>
      <c r="F10" s="21">
        <v>408607</v>
      </c>
      <c r="G10" s="92">
        <v>0.47338993988305639</v>
      </c>
      <c r="H10" s="22">
        <v>490.89113062184441</v>
      </c>
      <c r="I10" s="21">
        <v>707156</v>
      </c>
      <c r="J10" s="92">
        <v>0.45067474770649513</v>
      </c>
      <c r="K10" s="22">
        <v>492.5569580686581</v>
      </c>
    </row>
    <row r="11" spans="1:11" ht="20.25" customHeight="1" x14ac:dyDescent="0.25">
      <c r="B11" s="16" t="s">
        <v>90</v>
      </c>
      <c r="C11" s="19">
        <v>24545</v>
      </c>
      <c r="D11" s="71">
        <v>3.476855432506934E-2</v>
      </c>
      <c r="E11" s="23">
        <v>540.5</v>
      </c>
      <c r="F11" s="19">
        <v>32861</v>
      </c>
      <c r="G11" s="71">
        <v>3.807097483522582E-2</v>
      </c>
      <c r="H11" s="23">
        <v>468.95</v>
      </c>
      <c r="I11" s="19">
        <v>57406</v>
      </c>
      <c r="J11" s="71">
        <v>3.6585187097103122E-2</v>
      </c>
      <c r="K11" s="23">
        <v>499.54</v>
      </c>
    </row>
    <row r="12" spans="1:11" ht="18" customHeight="1" x14ac:dyDescent="0.25">
      <c r="B12" s="16" t="s">
        <v>91</v>
      </c>
      <c r="C12" s="19">
        <v>274004</v>
      </c>
      <c r="D12" s="71">
        <v>0.38813293784014258</v>
      </c>
      <c r="E12" s="23">
        <v>490.74</v>
      </c>
      <c r="F12" s="19">
        <v>375746</v>
      </c>
      <c r="G12" s="71">
        <v>0.43531896504783057</v>
      </c>
      <c r="H12" s="23">
        <v>492.81</v>
      </c>
      <c r="I12" s="19">
        <v>649750</v>
      </c>
      <c r="J12" s="71">
        <v>0.414089560609392</v>
      </c>
      <c r="K12" s="23">
        <v>491.94</v>
      </c>
    </row>
    <row r="13" spans="1:11" ht="28.5" customHeight="1" x14ac:dyDescent="0.25">
      <c r="B13" s="20" t="s">
        <v>108</v>
      </c>
      <c r="C13" s="18">
        <v>705954</v>
      </c>
      <c r="D13" s="61">
        <v>1</v>
      </c>
      <c r="E13" s="24">
        <v>1094.93</v>
      </c>
      <c r="F13" s="18">
        <v>863151</v>
      </c>
      <c r="G13" s="61">
        <v>1</v>
      </c>
      <c r="H13" s="24">
        <v>808.65</v>
      </c>
      <c r="I13" s="18">
        <v>1569105</v>
      </c>
      <c r="J13" s="61">
        <v>1</v>
      </c>
      <c r="K13" s="24">
        <v>937.45</v>
      </c>
    </row>
    <row r="14" spans="1:11" x14ac:dyDescent="0.25">
      <c r="B14" s="121" t="s">
        <v>198</v>
      </c>
      <c r="C14" s="121"/>
      <c r="D14" s="121"/>
      <c r="E14" s="121"/>
      <c r="F14" s="121"/>
      <c r="G14" s="121"/>
      <c r="H14" s="121"/>
      <c r="I14" s="121"/>
      <c r="J14" s="121"/>
      <c r="K14" s="121"/>
    </row>
    <row r="17" s="33" customFormat="1" x14ac:dyDescent="0.25"/>
    <row r="18" s="33" customFormat="1" x14ac:dyDescent="0.25"/>
    <row r="19" s="33" customFormat="1" x14ac:dyDescent="0.25"/>
  </sheetData>
  <mergeCells count="6">
    <mergeCell ref="B14:K14"/>
    <mergeCell ref="B2:K2"/>
    <mergeCell ref="B3:B4"/>
    <mergeCell ref="C3:E3"/>
    <mergeCell ref="F3:H3"/>
    <mergeCell ref="I3:K3"/>
  </mergeCells>
  <pageMargins left="0.7" right="0.7" top="0.75" bottom="0.75" header="0.3" footer="0.3"/>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906BC-6E29-4345-AB07-56045504BD91}">
  <sheetPr>
    <pageSetUpPr fitToPage="1"/>
  </sheetPr>
  <dimension ref="A1:K18"/>
  <sheetViews>
    <sheetView workbookViewId="0"/>
  </sheetViews>
  <sheetFormatPr defaultRowHeight="15" x14ac:dyDescent="0.25"/>
  <cols>
    <col min="2" max="2" width="37.42578125" customWidth="1"/>
    <col min="3" max="3" width="19.42578125" customWidth="1"/>
    <col min="4" max="4" width="13.42578125" customWidth="1"/>
    <col min="5" max="5" width="16" customWidth="1"/>
    <col min="6" max="6" width="18.5703125" customWidth="1"/>
    <col min="7" max="7" width="12.5703125" customWidth="1"/>
    <col min="8" max="8" width="14.42578125" customWidth="1"/>
    <col min="9" max="9" width="17.42578125" customWidth="1"/>
    <col min="10" max="10" width="13" customWidth="1"/>
    <col min="11" max="11" width="16.5703125" customWidth="1"/>
  </cols>
  <sheetData>
    <row r="1" spans="1:11" x14ac:dyDescent="0.25">
      <c r="A1" s="44"/>
    </row>
    <row r="2" spans="1:11" ht="43.5" customHeight="1" x14ac:dyDescent="0.25">
      <c r="B2" s="101" t="s">
        <v>202</v>
      </c>
      <c r="C2" s="101"/>
      <c r="D2" s="101"/>
      <c r="E2" s="101"/>
      <c r="F2" s="101"/>
      <c r="G2" s="101"/>
      <c r="H2" s="101"/>
      <c r="I2" s="101"/>
      <c r="J2" s="101"/>
      <c r="K2" s="101"/>
    </row>
    <row r="3" spans="1:11" ht="17.25" x14ac:dyDescent="0.25">
      <c r="B3" s="107" t="s">
        <v>78</v>
      </c>
      <c r="C3" s="107" t="s">
        <v>8</v>
      </c>
      <c r="D3" s="107"/>
      <c r="E3" s="107"/>
      <c r="F3" s="107" t="s">
        <v>9</v>
      </c>
      <c r="G3" s="107"/>
      <c r="H3" s="107"/>
      <c r="I3" s="107" t="s">
        <v>11</v>
      </c>
      <c r="J3" s="107"/>
      <c r="K3" s="107"/>
    </row>
    <row r="4" spans="1:11" ht="34.5" customHeight="1" x14ac:dyDescent="0.25">
      <c r="B4" s="107"/>
      <c r="C4" s="30" t="s">
        <v>79</v>
      </c>
      <c r="D4" s="30" t="s">
        <v>4</v>
      </c>
      <c r="E4" s="30" t="s">
        <v>80</v>
      </c>
      <c r="F4" s="30" t="s">
        <v>79</v>
      </c>
      <c r="G4" s="30" t="s">
        <v>4</v>
      </c>
      <c r="H4" s="30" t="s">
        <v>80</v>
      </c>
      <c r="I4" s="30" t="s">
        <v>79</v>
      </c>
      <c r="J4" s="30" t="s">
        <v>4</v>
      </c>
      <c r="K4" s="30" t="s">
        <v>80</v>
      </c>
    </row>
    <row r="5" spans="1:11" ht="39" customHeight="1" x14ac:dyDescent="0.25">
      <c r="B5" s="16" t="s">
        <v>82</v>
      </c>
      <c r="C5" s="19">
        <v>179347</v>
      </c>
      <c r="D5" s="71">
        <v>0.44021796492433818</v>
      </c>
      <c r="E5" s="23">
        <v>1546.15</v>
      </c>
      <c r="F5" s="19">
        <v>213476</v>
      </c>
      <c r="G5" s="71">
        <v>0.4696487028758492</v>
      </c>
      <c r="H5" s="23">
        <v>1013.59</v>
      </c>
      <c r="I5" s="19">
        <v>392823</v>
      </c>
      <c r="J5" s="71">
        <v>0.45573810051406755</v>
      </c>
      <c r="K5" s="23">
        <v>1256.73</v>
      </c>
    </row>
    <row r="6" spans="1:11" ht="21" customHeight="1" x14ac:dyDescent="0.25">
      <c r="B6" s="16" t="s">
        <v>92</v>
      </c>
      <c r="C6" s="19">
        <v>15075</v>
      </c>
      <c r="D6" s="71">
        <v>3.7002491378358142E-2</v>
      </c>
      <c r="E6" s="23">
        <v>777.17</v>
      </c>
      <c r="F6" s="19">
        <v>21647</v>
      </c>
      <c r="G6" s="71">
        <v>4.7623552395367662E-2</v>
      </c>
      <c r="H6" s="23">
        <v>672.89</v>
      </c>
      <c r="I6" s="19">
        <v>36722</v>
      </c>
      <c r="J6" s="71">
        <v>4.2603448695920525E-2</v>
      </c>
      <c r="K6" s="23">
        <v>715.7</v>
      </c>
    </row>
    <row r="7" spans="1:11" ht="21" customHeight="1" x14ac:dyDescent="0.25">
      <c r="B7" s="16" t="s">
        <v>93</v>
      </c>
      <c r="C7" s="19">
        <v>52205</v>
      </c>
      <c r="D7" s="71">
        <v>0.12814030264724291</v>
      </c>
      <c r="E7" s="23">
        <v>1148.1199999999999</v>
      </c>
      <c r="F7" s="19">
        <v>41873</v>
      </c>
      <c r="G7" s="71">
        <v>9.2120894786863319E-2</v>
      </c>
      <c r="H7" s="23">
        <v>802.8</v>
      </c>
      <c r="I7" s="19">
        <v>94078</v>
      </c>
      <c r="J7" s="71">
        <v>0.10914566871125786</v>
      </c>
      <c r="K7" s="23">
        <v>994.42</v>
      </c>
    </row>
    <row r="8" spans="1:11" ht="21" customHeight="1" x14ac:dyDescent="0.25">
      <c r="B8" s="16" t="s">
        <v>94</v>
      </c>
      <c r="C8" s="19">
        <v>40433</v>
      </c>
      <c r="D8" s="71">
        <v>9.924522281268025E-2</v>
      </c>
      <c r="E8" s="23">
        <v>1199.6500000000001</v>
      </c>
      <c r="F8" s="19">
        <v>42330</v>
      </c>
      <c r="G8" s="71">
        <v>9.3126298004153618E-2</v>
      </c>
      <c r="H8" s="23">
        <v>830.54</v>
      </c>
      <c r="I8" s="19">
        <v>82763</v>
      </c>
      <c r="J8" s="71">
        <v>9.601844192637847E-2</v>
      </c>
      <c r="K8" s="23">
        <v>1010.87</v>
      </c>
    </row>
    <row r="9" spans="1:11" ht="21" customHeight="1" x14ac:dyDescent="0.25">
      <c r="B9" s="16" t="s">
        <v>95</v>
      </c>
      <c r="C9" s="19">
        <v>27769</v>
      </c>
      <c r="D9" s="71">
        <v>6.8160675494900652E-2</v>
      </c>
      <c r="E9" s="23">
        <v>403.03</v>
      </c>
      <c r="F9" s="19">
        <v>23805</v>
      </c>
      <c r="G9" s="71">
        <v>5.237116758773628E-2</v>
      </c>
      <c r="H9" s="23">
        <v>199.21</v>
      </c>
      <c r="I9" s="19">
        <v>51574</v>
      </c>
      <c r="J9" s="71">
        <v>5.9834166522613287E-2</v>
      </c>
      <c r="K9" s="23">
        <v>308.95</v>
      </c>
    </row>
    <row r="10" spans="1:11" ht="21" customHeight="1" x14ac:dyDescent="0.25">
      <c r="B10" s="16" t="s">
        <v>83</v>
      </c>
      <c r="C10" s="19">
        <v>55564</v>
      </c>
      <c r="D10" s="71">
        <v>0.13638516954872915</v>
      </c>
      <c r="E10" s="23">
        <v>2501.5183546900876</v>
      </c>
      <c r="F10" s="19">
        <v>79455</v>
      </c>
      <c r="G10" s="71">
        <v>0.17480155936498998</v>
      </c>
      <c r="H10" s="23">
        <v>1859.1642814171546</v>
      </c>
      <c r="I10" s="19">
        <v>135019</v>
      </c>
      <c r="J10" s="71">
        <v>0.15664383855657354</v>
      </c>
      <c r="K10" s="23">
        <v>2123.5088243876789</v>
      </c>
    </row>
    <row r="11" spans="1:11" ht="22.5" customHeight="1" x14ac:dyDescent="0.25">
      <c r="B11" s="32" t="s">
        <v>153</v>
      </c>
      <c r="C11" s="93">
        <v>18150</v>
      </c>
      <c r="D11" s="94">
        <v>4.4550263251555575E-2</v>
      </c>
      <c r="E11" s="95">
        <v>1947.61</v>
      </c>
      <c r="F11" s="93">
        <v>32286</v>
      </c>
      <c r="G11" s="94">
        <v>7.1029427294167335E-2</v>
      </c>
      <c r="H11" s="95">
        <v>1714.41</v>
      </c>
      <c r="I11" s="93">
        <v>50436</v>
      </c>
      <c r="J11" s="94">
        <v>5.8513902794712913E-2</v>
      </c>
      <c r="K11" s="95">
        <v>1798.33</v>
      </c>
    </row>
    <row r="12" spans="1:11" ht="21" customHeight="1" x14ac:dyDescent="0.25">
      <c r="B12" s="32" t="s">
        <v>138</v>
      </c>
      <c r="C12" s="93">
        <v>110</v>
      </c>
      <c r="D12" s="94">
        <v>2.7000159546397318E-4</v>
      </c>
      <c r="E12" s="95">
        <v>742.31</v>
      </c>
      <c r="F12" s="93">
        <v>335</v>
      </c>
      <c r="G12" s="94">
        <v>7.3700235840754686E-4</v>
      </c>
      <c r="H12" s="95">
        <v>1776.48</v>
      </c>
      <c r="I12" s="93">
        <v>445</v>
      </c>
      <c r="J12" s="94">
        <v>5.1627184438986532E-4</v>
      </c>
      <c r="K12" s="95">
        <v>1520.84</v>
      </c>
    </row>
    <row r="13" spans="1:11" ht="20.25" customHeight="1" x14ac:dyDescent="0.25">
      <c r="B13" s="32" t="s">
        <v>139</v>
      </c>
      <c r="C13" s="93">
        <v>2750</v>
      </c>
      <c r="D13" s="94">
        <v>6.7500398865993298E-3</v>
      </c>
      <c r="E13" s="95">
        <v>6037.25</v>
      </c>
      <c r="F13" s="93">
        <v>2384</v>
      </c>
      <c r="G13" s="94">
        <v>5.2448167834137065E-3</v>
      </c>
      <c r="H13" s="95">
        <v>4210.29</v>
      </c>
      <c r="I13" s="93">
        <v>5134</v>
      </c>
      <c r="J13" s="94">
        <v>5.9562688743765579E-3</v>
      </c>
      <c r="K13" s="95">
        <v>5188.8900000000003</v>
      </c>
    </row>
    <row r="14" spans="1:11" ht="19.5" customHeight="1" x14ac:dyDescent="0.25">
      <c r="B14" s="32" t="s">
        <v>154</v>
      </c>
      <c r="C14" s="93">
        <v>87</v>
      </c>
      <c r="D14" s="94">
        <v>2.1354671641241515E-4</v>
      </c>
      <c r="E14" s="95">
        <v>2423.17</v>
      </c>
      <c r="F14" s="93">
        <v>104</v>
      </c>
      <c r="G14" s="94">
        <v>2.2880073216234291E-4</v>
      </c>
      <c r="H14" s="95">
        <v>1800.56</v>
      </c>
      <c r="I14" s="93">
        <v>191</v>
      </c>
      <c r="J14" s="94">
        <v>2.2159083658081859E-4</v>
      </c>
      <c r="K14" s="95">
        <v>2084.16</v>
      </c>
    </row>
    <row r="15" spans="1:11" ht="28.5" customHeight="1" x14ac:dyDescent="0.25">
      <c r="B15" s="32" t="s">
        <v>155</v>
      </c>
      <c r="C15" s="93">
        <v>34467</v>
      </c>
      <c r="D15" s="94">
        <v>8.460131809869785E-2</v>
      </c>
      <c r="E15" s="95">
        <v>2516.91</v>
      </c>
      <c r="F15" s="93">
        <v>44346</v>
      </c>
      <c r="G15" s="94">
        <v>9.7561512196839034E-2</v>
      </c>
      <c r="H15" s="95">
        <v>1838.92</v>
      </c>
      <c r="I15" s="93">
        <v>78813</v>
      </c>
      <c r="J15" s="94">
        <v>9.1435804206513385E-2</v>
      </c>
      <c r="K15" s="95">
        <v>2135.42</v>
      </c>
    </row>
    <row r="16" spans="1:11" ht="21" customHeight="1" x14ac:dyDescent="0.25">
      <c r="B16" s="16" t="s">
        <v>107</v>
      </c>
      <c r="C16" s="19">
        <v>37012</v>
      </c>
      <c r="D16" s="71">
        <v>9.0848173193750686E-2</v>
      </c>
      <c r="E16" s="23">
        <v>2096.4899999999998</v>
      </c>
      <c r="F16" s="19">
        <v>31958</v>
      </c>
      <c r="G16" s="71">
        <v>7.0307824985039957E-2</v>
      </c>
      <c r="H16" s="23">
        <v>1415.26</v>
      </c>
      <c r="I16" s="19">
        <v>68970</v>
      </c>
      <c r="J16" s="71">
        <v>8.0016335073188782E-2</v>
      </c>
      <c r="K16" s="23">
        <v>1780.83</v>
      </c>
    </row>
    <row r="17" spans="2:11" s="33" customFormat="1" ht="33.75" customHeight="1" x14ac:dyDescent="0.25">
      <c r="B17" s="20" t="s">
        <v>108</v>
      </c>
      <c r="C17" s="18">
        <v>407405</v>
      </c>
      <c r="D17" s="61">
        <v>1</v>
      </c>
      <c r="E17" s="24">
        <v>1534.68</v>
      </c>
      <c r="F17" s="18">
        <v>454544</v>
      </c>
      <c r="G17" s="61">
        <v>1</v>
      </c>
      <c r="H17" s="24">
        <v>1094.3</v>
      </c>
      <c r="I17" s="18">
        <v>861949</v>
      </c>
      <c r="J17" s="61">
        <v>1</v>
      </c>
      <c r="K17" s="24">
        <v>1302.45</v>
      </c>
    </row>
    <row r="18" spans="2:11" ht="21" customHeight="1" x14ac:dyDescent="0.25">
      <c r="B18" s="122" t="s">
        <v>197</v>
      </c>
      <c r="C18" s="122"/>
      <c r="D18" s="122"/>
      <c r="E18" s="122"/>
      <c r="F18" s="122"/>
      <c r="G18" s="122"/>
      <c r="H18" s="122"/>
      <c r="I18" s="122"/>
      <c r="J18" s="122"/>
      <c r="K18" s="122"/>
    </row>
  </sheetData>
  <mergeCells count="6">
    <mergeCell ref="B18:K18"/>
    <mergeCell ref="B2:K2"/>
    <mergeCell ref="B3:B4"/>
    <mergeCell ref="C3:E3"/>
    <mergeCell ref="F3:H3"/>
    <mergeCell ref="I3:K3"/>
  </mergeCells>
  <pageMargins left="0.7" right="0.7" top="0.75" bottom="0.75" header="0.3" footer="0.3"/>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53294-B3C0-4580-A807-18FB645C668E}">
  <sheetPr>
    <pageSetUpPr fitToPage="1"/>
  </sheetPr>
  <dimension ref="B2:H27"/>
  <sheetViews>
    <sheetView workbookViewId="0"/>
  </sheetViews>
  <sheetFormatPr defaultRowHeight="15" x14ac:dyDescent="0.25"/>
  <cols>
    <col min="2" max="2" width="36.42578125" customWidth="1"/>
    <col min="3" max="3" width="21.42578125" customWidth="1"/>
    <col min="4" max="4" width="13.5703125" customWidth="1"/>
    <col min="5" max="5" width="18.5703125" customWidth="1"/>
    <col min="6" max="6" width="13.5703125" customWidth="1"/>
    <col min="7" max="7" width="20.42578125" customWidth="1"/>
    <col min="8" max="8" width="13.5703125" customWidth="1"/>
  </cols>
  <sheetData>
    <row r="2" spans="2:8" ht="30.75" customHeight="1" x14ac:dyDescent="0.25">
      <c r="B2" s="101" t="s">
        <v>172</v>
      </c>
      <c r="C2" s="101"/>
      <c r="D2" s="101"/>
      <c r="E2" s="101"/>
      <c r="F2" s="101"/>
      <c r="G2" s="101"/>
      <c r="H2" s="101"/>
    </row>
    <row r="3" spans="2:8" ht="17.25" x14ac:dyDescent="0.25">
      <c r="B3" s="107" t="s">
        <v>78</v>
      </c>
      <c r="C3" s="107" t="s">
        <v>8</v>
      </c>
      <c r="D3" s="107"/>
      <c r="E3" s="107" t="s">
        <v>9</v>
      </c>
      <c r="F3" s="107"/>
      <c r="G3" s="107" t="s">
        <v>11</v>
      </c>
      <c r="H3" s="107"/>
    </row>
    <row r="4" spans="2:8" ht="35.25" customHeight="1" x14ac:dyDescent="0.25">
      <c r="B4" s="107"/>
      <c r="C4" s="30" t="s">
        <v>97</v>
      </c>
      <c r="D4" s="30" t="s">
        <v>4</v>
      </c>
      <c r="E4" s="30" t="s">
        <v>97</v>
      </c>
      <c r="F4" s="30" t="s">
        <v>4</v>
      </c>
      <c r="G4" s="30" t="s">
        <v>97</v>
      </c>
      <c r="H4" s="30" t="s">
        <v>4</v>
      </c>
    </row>
    <row r="5" spans="2:8" ht="23.25" customHeight="1" x14ac:dyDescent="0.25">
      <c r="B5" s="17" t="s">
        <v>86</v>
      </c>
      <c r="C5" s="18">
        <v>24545</v>
      </c>
      <c r="D5" s="92">
        <v>8.2214309878780367E-2</v>
      </c>
      <c r="E5" s="18">
        <v>32861</v>
      </c>
      <c r="F5" s="92">
        <v>8.0422019201824735E-2</v>
      </c>
      <c r="G5" s="18">
        <v>57406</v>
      </c>
      <c r="H5" s="92">
        <v>8.1178693244489189E-2</v>
      </c>
    </row>
    <row r="6" spans="2:8" ht="19.5" customHeight="1" x14ac:dyDescent="0.25">
      <c r="B6" s="17" t="s">
        <v>87</v>
      </c>
      <c r="C6" s="18">
        <v>274004</v>
      </c>
      <c r="D6" s="92">
        <v>0.91778569012121958</v>
      </c>
      <c r="E6" s="18">
        <v>375746</v>
      </c>
      <c r="F6" s="92">
        <v>0.91957798079817521</v>
      </c>
      <c r="G6" s="18">
        <v>649750</v>
      </c>
      <c r="H6" s="92">
        <v>0.91882130675551077</v>
      </c>
    </row>
    <row r="7" spans="2:8" ht="18.75" customHeight="1" x14ac:dyDescent="0.25">
      <c r="B7" s="43" t="s">
        <v>142</v>
      </c>
      <c r="C7" s="19">
        <v>721</v>
      </c>
      <c r="D7" s="71">
        <v>2.4150139508087448E-3</v>
      </c>
      <c r="E7" s="19">
        <v>1198</v>
      </c>
      <c r="F7" s="71">
        <v>2.9319125712481678E-3</v>
      </c>
      <c r="G7" s="19">
        <v>1919</v>
      </c>
      <c r="H7" s="71">
        <v>2.7136869375357065E-3</v>
      </c>
    </row>
    <row r="8" spans="2:8" ht="18.75" customHeight="1" x14ac:dyDescent="0.25">
      <c r="B8" s="43" t="s">
        <v>143</v>
      </c>
      <c r="C8" s="19">
        <v>1666</v>
      </c>
      <c r="D8" s="71">
        <v>5.5803234979852553E-3</v>
      </c>
      <c r="E8" s="19">
        <v>3807</v>
      </c>
      <c r="F8" s="71">
        <v>9.3170210006191766E-3</v>
      </c>
      <c r="G8" s="19">
        <v>5473</v>
      </c>
      <c r="H8" s="71">
        <v>7.7394521152334139E-3</v>
      </c>
    </row>
    <row r="9" spans="2:8" ht="18.75" customHeight="1" x14ac:dyDescent="0.25">
      <c r="B9" s="43" t="s">
        <v>144</v>
      </c>
      <c r="C9" s="19">
        <v>3186</v>
      </c>
      <c r="D9" s="71">
        <v>1.0671615044766521E-2</v>
      </c>
      <c r="E9" s="19">
        <v>5261</v>
      </c>
      <c r="F9" s="71">
        <v>1.2875452451866953E-2</v>
      </c>
      <c r="G9" s="19">
        <v>8447</v>
      </c>
      <c r="H9" s="71">
        <v>1.1945030516604539E-2</v>
      </c>
    </row>
    <row r="10" spans="2:8" ht="18.75" customHeight="1" x14ac:dyDescent="0.25">
      <c r="B10" s="43" t="s">
        <v>145</v>
      </c>
      <c r="C10" s="19">
        <v>1373</v>
      </c>
      <c r="D10" s="71">
        <v>4.5989100616649192E-3</v>
      </c>
      <c r="E10" s="19">
        <v>1705</v>
      </c>
      <c r="F10" s="71">
        <v>4.1727136343723921E-3</v>
      </c>
      <c r="G10" s="19">
        <v>3078</v>
      </c>
      <c r="H10" s="71">
        <v>4.3526463750572716E-3</v>
      </c>
    </row>
    <row r="11" spans="2:8" ht="18.75" customHeight="1" x14ac:dyDescent="0.25">
      <c r="B11" s="43" t="s">
        <v>146</v>
      </c>
      <c r="C11" s="19">
        <v>172</v>
      </c>
      <c r="D11" s="71">
        <v>5.7611983292524846E-4</v>
      </c>
      <c r="E11" s="19">
        <v>197</v>
      </c>
      <c r="F11" s="71">
        <v>4.8212585687469866E-4</v>
      </c>
      <c r="G11" s="19">
        <v>369</v>
      </c>
      <c r="H11" s="71">
        <v>5.2180848355949747E-4</v>
      </c>
    </row>
    <row r="12" spans="2:8" ht="18.75" customHeight="1" x14ac:dyDescent="0.25">
      <c r="B12" s="43" t="s">
        <v>147</v>
      </c>
      <c r="C12" s="19">
        <v>404</v>
      </c>
      <c r="D12" s="71">
        <v>1.3532117005918627E-3</v>
      </c>
      <c r="E12" s="19">
        <v>378</v>
      </c>
      <c r="F12" s="71">
        <v>9.2509428374942186E-4</v>
      </c>
      <c r="G12" s="19">
        <v>782</v>
      </c>
      <c r="H12" s="71">
        <v>1.1058380329092873E-3</v>
      </c>
    </row>
    <row r="13" spans="2:8" ht="18.75" customHeight="1" x14ac:dyDescent="0.25">
      <c r="B13" s="43" t="s">
        <v>148</v>
      </c>
      <c r="C13" s="19">
        <v>33944</v>
      </c>
      <c r="D13" s="71">
        <v>0.11369657912101531</v>
      </c>
      <c r="E13" s="19">
        <v>43988</v>
      </c>
      <c r="F13" s="71">
        <v>0.10765356442743272</v>
      </c>
      <c r="G13" s="19">
        <v>77932</v>
      </c>
      <c r="H13" s="71">
        <v>0.11020482043566059</v>
      </c>
    </row>
    <row r="14" spans="2:8" ht="29.25" customHeight="1" x14ac:dyDescent="0.25">
      <c r="B14" s="43" t="s">
        <v>149</v>
      </c>
      <c r="C14" s="19">
        <v>179187</v>
      </c>
      <c r="D14" s="71">
        <v>0.60019293315335176</v>
      </c>
      <c r="E14" s="19">
        <v>268036</v>
      </c>
      <c r="F14" s="71">
        <v>0.65597505671709</v>
      </c>
      <c r="G14" s="19">
        <v>447223</v>
      </c>
      <c r="H14" s="71">
        <v>0.63242481149845298</v>
      </c>
    </row>
    <row r="15" spans="2:8" ht="18.75" customHeight="1" x14ac:dyDescent="0.25">
      <c r="B15" s="43" t="s">
        <v>150</v>
      </c>
      <c r="C15" s="19">
        <v>24538</v>
      </c>
      <c r="D15" s="71">
        <v>8.2190863141393872E-2</v>
      </c>
      <c r="E15" s="19">
        <v>34152</v>
      </c>
      <c r="F15" s="71">
        <v>8.3581534334947763E-2</v>
      </c>
      <c r="G15" s="19">
        <v>58690</v>
      </c>
      <c r="H15" s="71">
        <v>8.2994417073460447E-2</v>
      </c>
    </row>
    <row r="16" spans="2:8" ht="18.75" customHeight="1" x14ac:dyDescent="0.25">
      <c r="B16" s="43" t="s">
        <v>151</v>
      </c>
      <c r="C16" s="19">
        <v>28811</v>
      </c>
      <c r="D16" s="71">
        <v>9.6503421548891466E-2</v>
      </c>
      <c r="E16" s="19">
        <v>17024</v>
      </c>
      <c r="F16" s="71">
        <v>4.1663505519973963E-2</v>
      </c>
      <c r="G16" s="19">
        <v>45835</v>
      </c>
      <c r="H16" s="71">
        <v>6.4815967056773893E-2</v>
      </c>
    </row>
    <row r="17" spans="2:8" ht="33" customHeight="1" x14ac:dyDescent="0.25">
      <c r="B17" s="43" t="s">
        <v>152</v>
      </c>
      <c r="C17" s="19">
        <v>2</v>
      </c>
      <c r="D17" s="71">
        <v>6.6990678247121914E-6</v>
      </c>
      <c r="E17" s="19">
        <v>0</v>
      </c>
      <c r="F17" s="71">
        <v>0</v>
      </c>
      <c r="G17" s="19">
        <v>2</v>
      </c>
      <c r="H17" s="71">
        <v>2.8282302631951082E-6</v>
      </c>
    </row>
    <row r="18" spans="2:8" s="33" customFormat="1" ht="30" customHeight="1" x14ac:dyDescent="0.25">
      <c r="B18" s="20" t="s">
        <v>108</v>
      </c>
      <c r="C18" s="18">
        <v>298549</v>
      </c>
      <c r="D18" s="61">
        <v>1</v>
      </c>
      <c r="E18" s="18">
        <v>408607</v>
      </c>
      <c r="F18" s="61">
        <v>1</v>
      </c>
      <c r="G18" s="18">
        <v>707156</v>
      </c>
      <c r="H18" s="61">
        <v>1</v>
      </c>
    </row>
    <row r="27" spans="2:8" ht="17.25" x14ac:dyDescent="0.4">
      <c r="H27" s="31"/>
    </row>
  </sheetData>
  <mergeCells count="5">
    <mergeCell ref="B2:H2"/>
    <mergeCell ref="B3:B4"/>
    <mergeCell ref="C3:D3"/>
    <mergeCell ref="E3:F3"/>
    <mergeCell ref="G3:H3"/>
  </mergeCells>
  <pageMargins left="0.7" right="0.7" top="0.75" bottom="0.75" header="0.3" footer="0.3"/>
  <pageSetup paperSize="9" scale="8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B2579-9443-47D3-B1C9-69C41704D0F7}">
  <sheetPr>
    <pageSetUpPr fitToPage="1"/>
  </sheetPr>
  <dimension ref="B2:M41"/>
  <sheetViews>
    <sheetView topLeftCell="A14" workbookViewId="0"/>
  </sheetViews>
  <sheetFormatPr defaultRowHeight="15" x14ac:dyDescent="0.25"/>
  <cols>
    <col min="2" max="2" width="17.5703125" customWidth="1"/>
    <col min="3" max="3" width="18.42578125" customWidth="1"/>
    <col min="4" max="4" width="12.5703125" customWidth="1"/>
    <col min="5" max="5" width="17.42578125" customWidth="1"/>
    <col min="6" max="6" width="15.5703125" customWidth="1"/>
    <col min="7" max="7" width="13.42578125" customWidth="1"/>
    <col min="8" max="8" width="19" customWidth="1"/>
    <col min="9" max="9" width="16.42578125" customWidth="1"/>
    <col min="10" max="10" width="14.42578125" customWidth="1"/>
    <col min="11" max="11" width="19.42578125" customWidth="1"/>
  </cols>
  <sheetData>
    <row r="2" spans="2:13" ht="42.75" customHeight="1" x14ac:dyDescent="0.25">
      <c r="B2" s="101" t="s">
        <v>203</v>
      </c>
      <c r="C2" s="101"/>
      <c r="D2" s="101"/>
      <c r="E2" s="101"/>
      <c r="F2" s="101"/>
      <c r="G2" s="101"/>
      <c r="H2" s="101"/>
      <c r="I2" s="101"/>
      <c r="J2" s="101"/>
      <c r="K2" s="101"/>
    </row>
    <row r="3" spans="2:13" ht="18.600000000000001" customHeight="1" x14ac:dyDescent="0.25">
      <c r="B3" s="107" t="s">
        <v>98</v>
      </c>
      <c r="C3" s="107" t="s">
        <v>8</v>
      </c>
      <c r="D3" s="107"/>
      <c r="E3" s="107"/>
      <c r="F3" s="107" t="s">
        <v>9</v>
      </c>
      <c r="G3" s="107"/>
      <c r="H3" s="107"/>
      <c r="I3" s="107" t="s">
        <v>11</v>
      </c>
      <c r="J3" s="107"/>
      <c r="K3" s="107"/>
      <c r="M3" s="49"/>
    </row>
    <row r="4" spans="2:13" ht="60.75" customHeight="1" x14ac:dyDescent="0.25">
      <c r="B4" s="107"/>
      <c r="C4" s="30" t="s">
        <v>79</v>
      </c>
      <c r="D4" s="30" t="s">
        <v>99</v>
      </c>
      <c r="E4" s="30" t="s">
        <v>168</v>
      </c>
      <c r="F4" s="30" t="s">
        <v>79</v>
      </c>
      <c r="G4" s="30" t="s">
        <v>99</v>
      </c>
      <c r="H4" s="30" t="s">
        <v>168</v>
      </c>
      <c r="I4" s="30" t="s">
        <v>79</v>
      </c>
      <c r="J4" s="30" t="s">
        <v>99</v>
      </c>
      <c r="K4" s="30" t="s">
        <v>168</v>
      </c>
      <c r="M4" s="50"/>
    </row>
    <row r="5" spans="2:13" ht="17.25" x14ac:dyDescent="0.4">
      <c r="B5" s="26"/>
      <c r="C5" s="106" t="s">
        <v>100</v>
      </c>
      <c r="D5" s="106"/>
      <c r="E5" s="106"/>
      <c r="F5" s="106"/>
      <c r="G5" s="106"/>
      <c r="H5" s="106"/>
      <c r="I5" s="106"/>
      <c r="J5" s="106"/>
      <c r="K5" s="106"/>
    </row>
    <row r="6" spans="2:13" ht="17.25" x14ac:dyDescent="0.25">
      <c r="B6" s="27" t="s">
        <v>113</v>
      </c>
      <c r="C6" s="19">
        <v>117298</v>
      </c>
      <c r="D6" s="28">
        <v>54.49</v>
      </c>
      <c r="E6" s="23">
        <v>1684.79</v>
      </c>
      <c r="F6" s="19">
        <v>263191</v>
      </c>
      <c r="G6" s="28">
        <v>54.55</v>
      </c>
      <c r="H6" s="23">
        <v>782.82</v>
      </c>
      <c r="I6" s="19">
        <v>380489</v>
      </c>
      <c r="J6" s="28">
        <v>54.53</v>
      </c>
      <c r="K6" s="23">
        <v>1060.8800000000001</v>
      </c>
    </row>
    <row r="7" spans="2:13" ht="17.25" x14ac:dyDescent="0.25">
      <c r="B7" s="27">
        <v>1991</v>
      </c>
      <c r="C7" s="19">
        <v>37773</v>
      </c>
      <c r="D7" s="28">
        <v>55.19</v>
      </c>
      <c r="E7" s="23">
        <v>1754.03</v>
      </c>
      <c r="F7" s="19">
        <v>55695</v>
      </c>
      <c r="G7" s="28">
        <v>55.12</v>
      </c>
      <c r="H7" s="23">
        <v>750.05</v>
      </c>
      <c r="I7" s="19">
        <v>93468</v>
      </c>
      <c r="J7" s="28">
        <v>55.14</v>
      </c>
      <c r="K7" s="23">
        <v>1155.79</v>
      </c>
    </row>
    <row r="8" spans="2:13" ht="17.25" x14ac:dyDescent="0.25">
      <c r="B8" s="27">
        <v>1992</v>
      </c>
      <c r="C8" s="19">
        <v>67795</v>
      </c>
      <c r="D8" s="28">
        <v>54.18</v>
      </c>
      <c r="E8" s="23">
        <v>1903.01</v>
      </c>
      <c r="F8" s="19">
        <v>70845</v>
      </c>
      <c r="G8" s="28">
        <v>54.68</v>
      </c>
      <c r="H8" s="23">
        <v>854.28</v>
      </c>
      <c r="I8" s="19">
        <v>138640</v>
      </c>
      <c r="J8" s="28">
        <v>54.43</v>
      </c>
      <c r="K8" s="23">
        <v>1367.11</v>
      </c>
    </row>
    <row r="9" spans="2:13" ht="17.25" x14ac:dyDescent="0.25">
      <c r="B9" s="27">
        <v>1993</v>
      </c>
      <c r="C9" s="19">
        <v>28117</v>
      </c>
      <c r="D9" s="28">
        <v>56.75</v>
      </c>
      <c r="E9" s="23">
        <v>1764.05</v>
      </c>
      <c r="F9" s="19">
        <v>63512</v>
      </c>
      <c r="G9" s="28">
        <v>55.21</v>
      </c>
      <c r="H9" s="23">
        <v>752.6</v>
      </c>
      <c r="I9" s="19">
        <v>91629</v>
      </c>
      <c r="J9" s="28">
        <v>55.68</v>
      </c>
      <c r="K9" s="23">
        <v>1062.97</v>
      </c>
    </row>
    <row r="10" spans="2:13" ht="17.25" x14ac:dyDescent="0.25">
      <c r="B10" s="27">
        <v>1994</v>
      </c>
      <c r="C10" s="19">
        <v>60292</v>
      </c>
      <c r="D10" s="28">
        <v>55.3</v>
      </c>
      <c r="E10" s="23">
        <v>2181.38</v>
      </c>
      <c r="F10" s="19">
        <v>28036</v>
      </c>
      <c r="G10" s="28">
        <v>54.93</v>
      </c>
      <c r="H10" s="23">
        <v>1229.23</v>
      </c>
      <c r="I10" s="19">
        <v>88328</v>
      </c>
      <c r="J10" s="28">
        <v>55.18</v>
      </c>
      <c r="K10" s="23">
        <v>1879.16</v>
      </c>
    </row>
    <row r="11" spans="2:13" ht="17.25" x14ac:dyDescent="0.25">
      <c r="B11" s="27">
        <v>1995</v>
      </c>
      <c r="C11" s="19">
        <v>59165</v>
      </c>
      <c r="D11" s="28">
        <v>54.79</v>
      </c>
      <c r="E11" s="23">
        <v>2063.94</v>
      </c>
      <c r="F11" s="19">
        <v>46335</v>
      </c>
      <c r="G11" s="28">
        <v>55.66</v>
      </c>
      <c r="H11" s="23">
        <v>911.83</v>
      </c>
      <c r="I11" s="19">
        <v>105500</v>
      </c>
      <c r="J11" s="28">
        <v>55.17</v>
      </c>
      <c r="K11" s="23">
        <v>1557.94</v>
      </c>
    </row>
    <row r="12" spans="2:13" ht="17.25" x14ac:dyDescent="0.25">
      <c r="B12" s="27">
        <v>1996</v>
      </c>
      <c r="C12" s="19">
        <v>65288</v>
      </c>
      <c r="D12" s="28">
        <v>55.5</v>
      </c>
      <c r="E12" s="23">
        <v>2080.06</v>
      </c>
      <c r="F12" s="19">
        <v>46598</v>
      </c>
      <c r="G12" s="28">
        <v>56.06</v>
      </c>
      <c r="H12" s="23">
        <v>1006.65</v>
      </c>
      <c r="I12" s="19">
        <v>111886</v>
      </c>
      <c r="J12" s="28">
        <v>55.73</v>
      </c>
      <c r="K12" s="23">
        <v>1633.01</v>
      </c>
    </row>
    <row r="13" spans="2:13" ht="17.25" x14ac:dyDescent="0.25">
      <c r="B13" s="27">
        <v>1997</v>
      </c>
      <c r="C13" s="19">
        <v>64832</v>
      </c>
      <c r="D13" s="28">
        <v>55.74</v>
      </c>
      <c r="E13" s="23">
        <v>2329.58</v>
      </c>
      <c r="F13" s="19">
        <v>26388</v>
      </c>
      <c r="G13" s="28">
        <v>55.99</v>
      </c>
      <c r="H13" s="23">
        <v>1310.53</v>
      </c>
      <c r="I13" s="19">
        <v>91220</v>
      </c>
      <c r="J13" s="28">
        <v>55.81</v>
      </c>
      <c r="K13" s="23">
        <v>2034.79</v>
      </c>
    </row>
    <row r="14" spans="2:13" ht="17.25" x14ac:dyDescent="0.25">
      <c r="B14" s="27">
        <v>1998</v>
      </c>
      <c r="C14" s="19">
        <v>70311</v>
      </c>
      <c r="D14" s="28">
        <v>55.83</v>
      </c>
      <c r="E14" s="23">
        <v>2098.8000000000002</v>
      </c>
      <c r="F14" s="19">
        <v>55014</v>
      </c>
      <c r="G14" s="28">
        <v>56.6</v>
      </c>
      <c r="H14" s="23">
        <v>1044.2</v>
      </c>
      <c r="I14" s="19">
        <v>125325</v>
      </c>
      <c r="J14" s="28">
        <v>56.17</v>
      </c>
      <c r="K14" s="23">
        <v>1635.86</v>
      </c>
    </row>
    <row r="15" spans="2:13" ht="17.25" x14ac:dyDescent="0.25">
      <c r="B15" s="27">
        <v>1999</v>
      </c>
      <c r="C15" s="19">
        <v>71533</v>
      </c>
      <c r="D15" s="28">
        <v>56.23</v>
      </c>
      <c r="E15" s="23">
        <v>2159.7399999999998</v>
      </c>
      <c r="F15" s="19">
        <v>49947</v>
      </c>
      <c r="G15" s="28">
        <v>57.12</v>
      </c>
      <c r="H15" s="23">
        <v>1084.1500000000001</v>
      </c>
      <c r="I15" s="19">
        <v>121480</v>
      </c>
      <c r="J15" s="28">
        <v>56.59</v>
      </c>
      <c r="K15" s="23">
        <v>1717.51</v>
      </c>
    </row>
    <row r="16" spans="2:13" ht="17.25" x14ac:dyDescent="0.25">
      <c r="B16" s="27">
        <v>2000</v>
      </c>
      <c r="C16" s="19">
        <v>56263</v>
      </c>
      <c r="D16" s="28">
        <v>56.69</v>
      </c>
      <c r="E16" s="23">
        <v>2213.98</v>
      </c>
      <c r="F16" s="19">
        <v>25452</v>
      </c>
      <c r="G16" s="28">
        <v>56.9</v>
      </c>
      <c r="H16" s="23">
        <v>1301</v>
      </c>
      <c r="I16" s="19">
        <v>81715</v>
      </c>
      <c r="J16" s="28">
        <v>56.76</v>
      </c>
      <c r="K16" s="23">
        <v>1929.61</v>
      </c>
    </row>
    <row r="17" spans="2:11" ht="17.25" x14ac:dyDescent="0.25">
      <c r="B17" s="27">
        <v>2001</v>
      </c>
      <c r="C17" s="19">
        <v>79360</v>
      </c>
      <c r="D17" s="28">
        <v>56.89</v>
      </c>
      <c r="E17" s="23">
        <v>2196.9699999999998</v>
      </c>
      <c r="F17" s="19">
        <v>63953</v>
      </c>
      <c r="G17" s="28">
        <v>58.65</v>
      </c>
      <c r="H17" s="23">
        <v>993.55</v>
      </c>
      <c r="I17" s="19">
        <v>143313</v>
      </c>
      <c r="J17" s="28">
        <v>57.68</v>
      </c>
      <c r="K17" s="23">
        <v>1659.95</v>
      </c>
    </row>
    <row r="18" spans="2:11" ht="17.25" x14ac:dyDescent="0.25">
      <c r="B18" s="27">
        <v>2002</v>
      </c>
      <c r="C18" s="19">
        <v>86934</v>
      </c>
      <c r="D18" s="28">
        <v>56.95</v>
      </c>
      <c r="E18" s="23">
        <v>2107.6999999999998</v>
      </c>
      <c r="F18" s="19">
        <v>68951</v>
      </c>
      <c r="G18" s="28">
        <v>58.59</v>
      </c>
      <c r="H18" s="23">
        <v>1009.81</v>
      </c>
      <c r="I18" s="19">
        <v>155885</v>
      </c>
      <c r="J18" s="28">
        <v>57.67</v>
      </c>
      <c r="K18" s="23">
        <v>1622.08</v>
      </c>
    </row>
    <row r="19" spans="2:11" ht="17.25" x14ac:dyDescent="0.25">
      <c r="B19" s="27">
        <v>2003</v>
      </c>
      <c r="C19" s="19">
        <v>86785</v>
      </c>
      <c r="D19" s="28">
        <v>57.62</v>
      </c>
      <c r="E19" s="23">
        <v>2136.4499999999998</v>
      </c>
      <c r="F19" s="19">
        <v>69594</v>
      </c>
      <c r="G19" s="28">
        <v>58.72</v>
      </c>
      <c r="H19" s="23">
        <v>1044.78</v>
      </c>
      <c r="I19" s="19">
        <v>156379</v>
      </c>
      <c r="J19" s="28">
        <v>58.11</v>
      </c>
      <c r="K19" s="23">
        <v>1650.62</v>
      </c>
    </row>
    <row r="20" spans="2:11" ht="17.25" x14ac:dyDescent="0.25">
      <c r="B20" s="27">
        <v>2004</v>
      </c>
      <c r="C20" s="19">
        <v>100072</v>
      </c>
      <c r="D20" s="28">
        <v>57.56</v>
      </c>
      <c r="E20" s="23">
        <v>2108.9699999999998</v>
      </c>
      <c r="F20" s="19">
        <v>77372</v>
      </c>
      <c r="G20" s="28">
        <v>58.43</v>
      </c>
      <c r="H20" s="23">
        <v>1104.97</v>
      </c>
      <c r="I20" s="19">
        <v>177444</v>
      </c>
      <c r="J20" s="28">
        <v>57.94</v>
      </c>
      <c r="K20" s="23">
        <v>1671.18</v>
      </c>
    </row>
    <row r="21" spans="2:11" ht="17.25" x14ac:dyDescent="0.25">
      <c r="B21" s="27">
        <v>2005</v>
      </c>
      <c r="C21" s="19">
        <v>59526</v>
      </c>
      <c r="D21" s="28">
        <v>60.19</v>
      </c>
      <c r="E21" s="23">
        <v>2084.88</v>
      </c>
      <c r="F21" s="19">
        <v>57174</v>
      </c>
      <c r="G21" s="28">
        <v>59.75</v>
      </c>
      <c r="H21" s="23">
        <v>960.67</v>
      </c>
      <c r="I21" s="19">
        <v>116700</v>
      </c>
      <c r="J21" s="28">
        <v>59.97</v>
      </c>
      <c r="K21" s="23">
        <v>1534.1</v>
      </c>
    </row>
    <row r="22" spans="2:11" ht="17.25" x14ac:dyDescent="0.25">
      <c r="B22" s="27">
        <v>2006</v>
      </c>
      <c r="C22" s="19">
        <v>97677</v>
      </c>
      <c r="D22" s="28">
        <v>58.45</v>
      </c>
      <c r="E22" s="23">
        <v>2158.7399999999998</v>
      </c>
      <c r="F22" s="19">
        <v>87403</v>
      </c>
      <c r="G22" s="28">
        <v>59</v>
      </c>
      <c r="H22" s="23">
        <v>1109.5</v>
      </c>
      <c r="I22" s="19">
        <v>185080</v>
      </c>
      <c r="J22" s="28">
        <v>58.71</v>
      </c>
      <c r="K22" s="23">
        <v>1663.24</v>
      </c>
    </row>
    <row r="23" spans="2:11" ht="17.25" x14ac:dyDescent="0.25">
      <c r="B23" s="27">
        <v>2007</v>
      </c>
      <c r="C23" s="19">
        <v>75562</v>
      </c>
      <c r="D23" s="28">
        <v>59.98</v>
      </c>
      <c r="E23" s="23">
        <v>2167.96</v>
      </c>
      <c r="F23" s="19">
        <v>75969</v>
      </c>
      <c r="G23" s="28">
        <v>59.77</v>
      </c>
      <c r="H23" s="23">
        <v>1031.1199999999999</v>
      </c>
      <c r="I23" s="19">
        <v>151531</v>
      </c>
      <c r="J23" s="28">
        <v>59.88</v>
      </c>
      <c r="K23" s="23">
        <v>1598.01</v>
      </c>
    </row>
    <row r="24" spans="2:11" ht="17.25" x14ac:dyDescent="0.25">
      <c r="B24" s="27">
        <v>2008</v>
      </c>
      <c r="C24" s="19">
        <v>98693</v>
      </c>
      <c r="D24" s="28">
        <v>58.87</v>
      </c>
      <c r="E24" s="23">
        <v>2380.9899999999998</v>
      </c>
      <c r="F24" s="19">
        <v>65971</v>
      </c>
      <c r="G24" s="28">
        <v>59.25</v>
      </c>
      <c r="H24" s="23">
        <v>1279.81</v>
      </c>
      <c r="I24" s="19">
        <v>164664</v>
      </c>
      <c r="J24" s="28">
        <v>59.03</v>
      </c>
      <c r="K24" s="23">
        <v>1939.82</v>
      </c>
    </row>
    <row r="25" spans="2:11" ht="17.25" x14ac:dyDescent="0.25">
      <c r="B25" s="27">
        <v>2009</v>
      </c>
      <c r="C25" s="19">
        <v>61726</v>
      </c>
      <c r="D25" s="28">
        <v>61.05</v>
      </c>
      <c r="E25" s="23">
        <v>2171.5300000000002</v>
      </c>
      <c r="F25" s="19">
        <v>75197</v>
      </c>
      <c r="G25" s="28">
        <v>60.34</v>
      </c>
      <c r="H25" s="23">
        <v>985.92</v>
      </c>
      <c r="I25" s="19">
        <v>136923</v>
      </c>
      <c r="J25" s="28">
        <v>60.66</v>
      </c>
      <c r="K25" s="23">
        <v>1520.4</v>
      </c>
    </row>
    <row r="26" spans="2:11" ht="17.25" x14ac:dyDescent="0.25">
      <c r="B26" s="27">
        <v>2010</v>
      </c>
      <c r="C26" s="19">
        <v>91233</v>
      </c>
      <c r="D26" s="28">
        <v>59.9</v>
      </c>
      <c r="E26" s="23">
        <v>2222.92</v>
      </c>
      <c r="F26" s="19">
        <v>86197</v>
      </c>
      <c r="G26" s="28">
        <v>59.83</v>
      </c>
      <c r="H26" s="23">
        <v>1176.08</v>
      </c>
      <c r="I26" s="19">
        <v>177430</v>
      </c>
      <c r="J26" s="28">
        <v>59.87</v>
      </c>
      <c r="K26" s="23">
        <v>1714.36</v>
      </c>
    </row>
    <row r="27" spans="2:11" ht="17.25" x14ac:dyDescent="0.25">
      <c r="B27" s="27">
        <v>2011</v>
      </c>
      <c r="C27" s="19">
        <v>78124</v>
      </c>
      <c r="D27" s="28">
        <v>59.79</v>
      </c>
      <c r="E27" s="23">
        <v>2350.21</v>
      </c>
      <c r="F27" s="19">
        <v>57502</v>
      </c>
      <c r="G27" s="28">
        <v>59.78</v>
      </c>
      <c r="H27" s="23">
        <v>1313.7</v>
      </c>
      <c r="I27" s="19">
        <v>135626</v>
      </c>
      <c r="J27" s="28">
        <v>59.79</v>
      </c>
      <c r="K27" s="23">
        <v>1910.76</v>
      </c>
    </row>
    <row r="28" spans="2:11" ht="17.25" x14ac:dyDescent="0.25">
      <c r="B28" s="27">
        <v>2012</v>
      </c>
      <c r="C28" s="19">
        <v>75754</v>
      </c>
      <c r="D28" s="28">
        <v>61.04</v>
      </c>
      <c r="E28" s="23">
        <v>2162.37</v>
      </c>
      <c r="F28" s="19">
        <v>77998</v>
      </c>
      <c r="G28" s="28">
        <v>60.6</v>
      </c>
      <c r="H28" s="23">
        <v>1170.69</v>
      </c>
      <c r="I28" s="19">
        <v>153752</v>
      </c>
      <c r="J28" s="28">
        <v>60.81</v>
      </c>
      <c r="K28" s="23">
        <v>1659.29</v>
      </c>
    </row>
    <row r="29" spans="2:11" ht="17.25" x14ac:dyDescent="0.25">
      <c r="B29" s="27">
        <v>2013</v>
      </c>
      <c r="C29" s="19">
        <v>52433</v>
      </c>
      <c r="D29" s="28">
        <v>62.11</v>
      </c>
      <c r="E29" s="23">
        <v>2181.15</v>
      </c>
      <c r="F29" s="19">
        <v>41231</v>
      </c>
      <c r="G29" s="28">
        <v>60.49</v>
      </c>
      <c r="H29" s="23">
        <v>1407.85</v>
      </c>
      <c r="I29" s="19">
        <v>93664</v>
      </c>
      <c r="J29" s="28">
        <v>61.4</v>
      </c>
      <c r="K29" s="23">
        <v>1840.75</v>
      </c>
    </row>
    <row r="30" spans="2:11" ht="17.25" x14ac:dyDescent="0.25">
      <c r="B30" s="27">
        <v>2014</v>
      </c>
      <c r="C30" s="19">
        <v>49787</v>
      </c>
      <c r="D30" s="28">
        <v>63.1</v>
      </c>
      <c r="E30" s="23">
        <v>1977.13</v>
      </c>
      <c r="F30" s="19">
        <v>44436</v>
      </c>
      <c r="G30" s="28">
        <v>60.41</v>
      </c>
      <c r="H30" s="23">
        <v>1616.54</v>
      </c>
      <c r="I30" s="19">
        <v>94223</v>
      </c>
      <c r="J30" s="28">
        <v>61.83</v>
      </c>
      <c r="K30" s="23">
        <v>1807.07</v>
      </c>
    </row>
    <row r="31" spans="2:11" ht="17.25" x14ac:dyDescent="0.25">
      <c r="B31" s="27">
        <v>2015</v>
      </c>
      <c r="C31" s="19">
        <v>82278</v>
      </c>
      <c r="D31" s="28">
        <v>62.23</v>
      </c>
      <c r="E31" s="23">
        <v>2281.35</v>
      </c>
      <c r="F31" s="19">
        <v>61944</v>
      </c>
      <c r="G31" s="28">
        <v>60.77</v>
      </c>
      <c r="H31" s="23">
        <v>1623.18</v>
      </c>
      <c r="I31" s="19">
        <v>144222</v>
      </c>
      <c r="J31" s="28">
        <v>61.6</v>
      </c>
      <c r="K31" s="23">
        <v>1998.66</v>
      </c>
    </row>
    <row r="32" spans="2:11" ht="17.25" x14ac:dyDescent="0.25">
      <c r="B32" s="27">
        <v>2016</v>
      </c>
      <c r="C32" s="19">
        <v>69590</v>
      </c>
      <c r="D32" s="28">
        <v>62.7</v>
      </c>
      <c r="E32" s="23">
        <v>2340.73</v>
      </c>
      <c r="F32" s="19">
        <v>42783</v>
      </c>
      <c r="G32" s="28">
        <v>61.36</v>
      </c>
      <c r="H32" s="23">
        <v>1554.95</v>
      </c>
      <c r="I32" s="19">
        <v>112373</v>
      </c>
      <c r="J32" s="28">
        <v>62.19</v>
      </c>
      <c r="K32" s="23">
        <v>2041.57</v>
      </c>
    </row>
    <row r="33" spans="2:11" ht="17.25" x14ac:dyDescent="0.25">
      <c r="B33" s="27">
        <v>2017</v>
      </c>
      <c r="C33" s="19">
        <v>95714</v>
      </c>
      <c r="D33" s="28">
        <v>62.82</v>
      </c>
      <c r="E33" s="23">
        <v>2336.79</v>
      </c>
      <c r="F33" s="19">
        <v>51997</v>
      </c>
      <c r="G33" s="28">
        <v>62.32</v>
      </c>
      <c r="H33" s="23">
        <v>1530.76</v>
      </c>
      <c r="I33" s="19">
        <v>147711</v>
      </c>
      <c r="J33" s="28">
        <v>62.65</v>
      </c>
      <c r="K33" s="23">
        <v>2053.0500000000002</v>
      </c>
    </row>
    <row r="34" spans="2:11" ht="17.25" x14ac:dyDescent="0.25">
      <c r="B34" s="27">
        <v>2018</v>
      </c>
      <c r="C34" s="19">
        <v>98704</v>
      </c>
      <c r="D34" s="28">
        <v>62.89</v>
      </c>
      <c r="E34" s="23">
        <v>2290.6999999999998</v>
      </c>
      <c r="F34" s="19">
        <v>38249</v>
      </c>
      <c r="G34" s="28">
        <v>61.83</v>
      </c>
      <c r="H34" s="23">
        <v>1797.32</v>
      </c>
      <c r="I34" s="19">
        <v>136953</v>
      </c>
      <c r="J34" s="28">
        <v>62.6</v>
      </c>
      <c r="K34" s="23">
        <v>2152.9</v>
      </c>
    </row>
    <row r="35" spans="2:11" ht="17.25" x14ac:dyDescent="0.25">
      <c r="B35" s="27">
        <v>2019</v>
      </c>
      <c r="C35" s="19">
        <v>113797</v>
      </c>
      <c r="D35" s="28">
        <v>63.26</v>
      </c>
      <c r="E35" s="23">
        <v>2361.64</v>
      </c>
      <c r="F35" s="19">
        <v>52042</v>
      </c>
      <c r="G35" s="28">
        <v>62.89</v>
      </c>
      <c r="H35" s="23">
        <v>1479.74</v>
      </c>
      <c r="I35" s="19">
        <v>165839</v>
      </c>
      <c r="J35" s="28">
        <v>63.14</v>
      </c>
      <c r="K35" s="23">
        <v>2084.89</v>
      </c>
    </row>
    <row r="36" spans="2:11" ht="17.25" x14ac:dyDescent="0.25">
      <c r="B36" s="27">
        <v>2020</v>
      </c>
      <c r="C36" s="19">
        <v>120882</v>
      </c>
      <c r="D36" s="28">
        <v>63.27</v>
      </c>
      <c r="E36" s="23">
        <v>2301.7600000000002</v>
      </c>
      <c r="F36" s="19">
        <v>85102</v>
      </c>
      <c r="G36" s="28">
        <v>64.16</v>
      </c>
      <c r="H36" s="23">
        <v>1326.28</v>
      </c>
      <c r="I36" s="19">
        <v>205984</v>
      </c>
      <c r="J36" s="28">
        <v>63.64</v>
      </c>
      <c r="K36" s="23">
        <v>1898.74</v>
      </c>
    </row>
    <row r="37" spans="2:11" ht="17.25" x14ac:dyDescent="0.25">
      <c r="B37" s="27">
        <v>2021</v>
      </c>
      <c r="C37" s="19">
        <v>123829</v>
      </c>
      <c r="D37" s="28">
        <v>63.35</v>
      </c>
      <c r="E37" s="23">
        <v>2205.38</v>
      </c>
      <c r="F37" s="19">
        <v>98038</v>
      </c>
      <c r="G37" s="28">
        <v>64.23</v>
      </c>
      <c r="H37" s="23">
        <v>1288.33</v>
      </c>
      <c r="I37" s="19">
        <v>221867</v>
      </c>
      <c r="J37" s="28">
        <v>63.74</v>
      </c>
      <c r="K37" s="23">
        <v>1800.16</v>
      </c>
    </row>
    <row r="38" spans="2:11" ht="17.25" x14ac:dyDescent="0.25">
      <c r="B38" s="27">
        <v>2022</v>
      </c>
      <c r="C38" s="19">
        <v>116758</v>
      </c>
      <c r="D38" s="28">
        <v>63.44</v>
      </c>
      <c r="E38" s="23">
        <v>2135.08</v>
      </c>
      <c r="F38" s="19">
        <v>101070</v>
      </c>
      <c r="G38" s="28">
        <v>64.319999999999993</v>
      </c>
      <c r="H38" s="23">
        <v>1262.68</v>
      </c>
      <c r="I38" s="19">
        <v>217828</v>
      </c>
      <c r="J38" s="28">
        <v>63.85</v>
      </c>
      <c r="K38" s="23">
        <v>1730.29</v>
      </c>
    </row>
    <row r="39" spans="2:11" ht="17.25" x14ac:dyDescent="0.25">
      <c r="B39" s="27">
        <v>2023</v>
      </c>
      <c r="C39" s="19">
        <v>117165</v>
      </c>
      <c r="D39" s="28">
        <v>63.43</v>
      </c>
      <c r="E39" s="23">
        <v>2041.32</v>
      </c>
      <c r="F39" s="19">
        <v>90462</v>
      </c>
      <c r="G39" s="28">
        <v>65.010000000000005</v>
      </c>
      <c r="H39" s="23">
        <v>1174.49</v>
      </c>
      <c r="I39" s="19">
        <v>207627</v>
      </c>
      <c r="J39" s="28">
        <v>64.12</v>
      </c>
      <c r="K39" s="23">
        <v>1663.65</v>
      </c>
    </row>
    <row r="40" spans="2:11" ht="17.25" x14ac:dyDescent="0.25">
      <c r="B40" s="27">
        <v>2024</v>
      </c>
      <c r="C40" s="19">
        <v>102564</v>
      </c>
      <c r="D40" s="28">
        <v>63.69</v>
      </c>
      <c r="E40" s="23">
        <v>2015.24</v>
      </c>
      <c r="F40" s="19">
        <v>79645</v>
      </c>
      <c r="G40" s="28">
        <v>65.33</v>
      </c>
      <c r="H40" s="23">
        <v>1164.79</v>
      </c>
      <c r="I40" s="19">
        <v>182209</v>
      </c>
      <c r="J40" s="28">
        <v>64.41</v>
      </c>
      <c r="K40" s="23">
        <v>1643.5</v>
      </c>
    </row>
    <row r="41" spans="2:11" ht="32.1" customHeight="1" x14ac:dyDescent="0.25">
      <c r="B41" s="123" t="s">
        <v>204</v>
      </c>
      <c r="C41" s="123"/>
      <c r="D41" s="123"/>
      <c r="E41" s="123"/>
      <c r="F41" s="123"/>
      <c r="G41" s="123"/>
      <c r="H41" s="123"/>
      <c r="I41" s="123"/>
      <c r="J41" s="123"/>
      <c r="K41" s="123"/>
    </row>
  </sheetData>
  <mergeCells count="7">
    <mergeCell ref="B41:K41"/>
    <mergeCell ref="B2:K2"/>
    <mergeCell ref="B3:B4"/>
    <mergeCell ref="C3:E3"/>
    <mergeCell ref="F3:H3"/>
    <mergeCell ref="I3:K3"/>
    <mergeCell ref="C5:K5"/>
  </mergeCells>
  <pageMargins left="0.7" right="0.7" top="0.75" bottom="0.75" header="0.3" footer="0.3"/>
  <pageSetup paperSize="9" scale="6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74F03-B150-4AF6-94AF-FA132C9A327D}">
  <sheetPr>
    <pageSetUpPr fitToPage="1"/>
  </sheetPr>
  <dimension ref="B2:M41"/>
  <sheetViews>
    <sheetView topLeftCell="A7" zoomScaleNormal="100" workbookViewId="0"/>
  </sheetViews>
  <sheetFormatPr defaultColWidth="9.140625" defaultRowHeight="19.5" x14ac:dyDescent="0.45"/>
  <cols>
    <col min="1" max="1" width="9.140625" style="6"/>
    <col min="2" max="2" width="15.42578125" style="6" customWidth="1"/>
    <col min="3" max="3" width="16.42578125" style="6" customWidth="1"/>
    <col min="4" max="4" width="15.42578125" style="6" customWidth="1"/>
    <col min="5" max="5" width="13.42578125" style="6" customWidth="1"/>
    <col min="6" max="6" width="16.42578125" style="6" customWidth="1"/>
    <col min="7" max="7" width="13.5703125" style="6" customWidth="1"/>
    <col min="8" max="8" width="14" style="6" customWidth="1"/>
    <col min="9" max="9" width="16" style="6" customWidth="1"/>
    <col min="10" max="10" width="12.42578125" style="6" customWidth="1"/>
    <col min="11" max="11" width="14.5703125" style="6" customWidth="1"/>
    <col min="12" max="16384" width="9.140625" style="6"/>
  </cols>
  <sheetData>
    <row r="2" spans="2:13" ht="40.5" customHeight="1" x14ac:dyDescent="0.45">
      <c r="B2" s="101" t="s">
        <v>173</v>
      </c>
      <c r="C2" s="101"/>
      <c r="D2" s="101"/>
      <c r="E2" s="101"/>
      <c r="F2" s="101"/>
      <c r="G2" s="101"/>
      <c r="H2" s="101"/>
      <c r="I2" s="101"/>
      <c r="J2" s="101"/>
      <c r="K2" s="101"/>
    </row>
    <row r="3" spans="2:13" x14ac:dyDescent="0.45">
      <c r="B3" s="107" t="s">
        <v>98</v>
      </c>
      <c r="C3" s="107" t="s">
        <v>8</v>
      </c>
      <c r="D3" s="107"/>
      <c r="E3" s="107"/>
      <c r="F3" s="107" t="s">
        <v>9</v>
      </c>
      <c r="G3" s="107"/>
      <c r="H3" s="107"/>
      <c r="I3" s="107" t="s">
        <v>11</v>
      </c>
      <c r="J3" s="107"/>
      <c r="K3" s="107"/>
    </row>
    <row r="4" spans="2:13" ht="68.25" customHeight="1" x14ac:dyDescent="0.45">
      <c r="B4" s="107"/>
      <c r="C4" s="30" t="s">
        <v>79</v>
      </c>
      <c r="D4" s="30" t="s">
        <v>99</v>
      </c>
      <c r="E4" s="30" t="s">
        <v>168</v>
      </c>
      <c r="F4" s="30" t="s">
        <v>79</v>
      </c>
      <c r="G4" s="30" t="s">
        <v>99</v>
      </c>
      <c r="H4" s="30" t="s">
        <v>168</v>
      </c>
      <c r="I4" s="30" t="s">
        <v>79</v>
      </c>
      <c r="J4" s="30" t="s">
        <v>99</v>
      </c>
      <c r="K4" s="30" t="s">
        <v>168</v>
      </c>
    </row>
    <row r="5" spans="2:13" x14ac:dyDescent="0.45">
      <c r="B5" s="26"/>
      <c r="C5" s="119" t="s">
        <v>102</v>
      </c>
      <c r="D5" s="119"/>
      <c r="E5" s="119"/>
      <c r="F5" s="119"/>
      <c r="G5" s="119"/>
      <c r="H5" s="119"/>
      <c r="I5" s="119"/>
      <c r="J5" s="119"/>
      <c r="K5" s="119"/>
      <c r="M5" s="96"/>
    </row>
    <row r="6" spans="2:13" x14ac:dyDescent="0.45">
      <c r="B6" s="27" t="s">
        <v>101</v>
      </c>
      <c r="C6" s="19">
        <v>15197</v>
      </c>
      <c r="D6" s="28">
        <v>54.71</v>
      </c>
      <c r="E6" s="23">
        <v>1136.8599999999999</v>
      </c>
      <c r="F6" s="19">
        <v>34022</v>
      </c>
      <c r="G6" s="28">
        <v>59.46</v>
      </c>
      <c r="H6" s="23">
        <v>600.83000000000004</v>
      </c>
      <c r="I6" s="19">
        <v>49219</v>
      </c>
      <c r="J6" s="28">
        <v>57.99</v>
      </c>
      <c r="K6" s="23">
        <v>766.34</v>
      </c>
    </row>
    <row r="7" spans="2:13" x14ac:dyDescent="0.45">
      <c r="B7" s="27">
        <v>1991</v>
      </c>
      <c r="C7" s="19">
        <v>11585</v>
      </c>
      <c r="D7" s="28">
        <v>55.64</v>
      </c>
      <c r="E7" s="23">
        <v>1162.8399999999999</v>
      </c>
      <c r="F7" s="19">
        <v>14989</v>
      </c>
      <c r="G7" s="28">
        <v>59.1</v>
      </c>
      <c r="H7" s="23">
        <v>621.01</v>
      </c>
      <c r="I7" s="19">
        <v>26574</v>
      </c>
      <c r="J7" s="28">
        <v>57.59</v>
      </c>
      <c r="K7" s="23">
        <v>857.22</v>
      </c>
    </row>
    <row r="8" spans="2:13" x14ac:dyDescent="0.45">
      <c r="B8" s="27">
        <v>1992</v>
      </c>
      <c r="C8" s="19">
        <v>45540</v>
      </c>
      <c r="D8" s="28">
        <v>54.32</v>
      </c>
      <c r="E8" s="23">
        <v>1096.3399999999999</v>
      </c>
      <c r="F8" s="19">
        <v>45654</v>
      </c>
      <c r="G8" s="28">
        <v>55.71</v>
      </c>
      <c r="H8" s="23">
        <v>671.09</v>
      </c>
      <c r="I8" s="19">
        <v>91194</v>
      </c>
      <c r="J8" s="28">
        <v>55.02</v>
      </c>
      <c r="K8" s="23">
        <v>883.45</v>
      </c>
    </row>
    <row r="9" spans="2:13" x14ac:dyDescent="0.45">
      <c r="B9" s="27">
        <v>1993</v>
      </c>
      <c r="C9" s="19">
        <v>3819</v>
      </c>
      <c r="D9" s="28">
        <v>58.24</v>
      </c>
      <c r="E9" s="23">
        <v>1317.63</v>
      </c>
      <c r="F9" s="19">
        <v>16920</v>
      </c>
      <c r="G9" s="28">
        <v>60</v>
      </c>
      <c r="H9" s="23">
        <v>626.15</v>
      </c>
      <c r="I9" s="19">
        <v>20739</v>
      </c>
      <c r="J9" s="28">
        <v>59.67</v>
      </c>
      <c r="K9" s="23">
        <v>753.48</v>
      </c>
    </row>
    <row r="10" spans="2:13" x14ac:dyDescent="0.45">
      <c r="B10" s="27">
        <v>1994</v>
      </c>
      <c r="C10" s="19">
        <v>47742</v>
      </c>
      <c r="D10" s="28">
        <v>56.33</v>
      </c>
      <c r="E10" s="23">
        <v>1361.38</v>
      </c>
      <c r="F10" s="19">
        <v>37843</v>
      </c>
      <c r="G10" s="28">
        <v>57.27</v>
      </c>
      <c r="H10" s="23">
        <v>736.45</v>
      </c>
      <c r="I10" s="19">
        <v>85585</v>
      </c>
      <c r="J10" s="28">
        <v>56.75</v>
      </c>
      <c r="K10" s="23">
        <v>1085.06</v>
      </c>
    </row>
    <row r="11" spans="2:13" x14ac:dyDescent="0.45">
      <c r="B11" s="27">
        <v>1995</v>
      </c>
      <c r="C11" s="19">
        <v>16970</v>
      </c>
      <c r="D11" s="28">
        <v>56.13</v>
      </c>
      <c r="E11" s="23">
        <v>1454.84</v>
      </c>
      <c r="F11" s="19">
        <v>23825</v>
      </c>
      <c r="G11" s="28">
        <v>59.46</v>
      </c>
      <c r="H11" s="23">
        <v>682.79</v>
      </c>
      <c r="I11" s="19">
        <v>40795</v>
      </c>
      <c r="J11" s="28">
        <v>58.08</v>
      </c>
      <c r="K11" s="23">
        <v>1003.95</v>
      </c>
    </row>
    <row r="12" spans="2:13" x14ac:dyDescent="0.45">
      <c r="B12" s="27">
        <v>1996</v>
      </c>
      <c r="C12" s="19">
        <v>79940</v>
      </c>
      <c r="D12" s="28">
        <v>56.16</v>
      </c>
      <c r="E12" s="23">
        <v>1402.77</v>
      </c>
      <c r="F12" s="19">
        <v>42190</v>
      </c>
      <c r="G12" s="28">
        <v>57.5</v>
      </c>
      <c r="H12" s="23">
        <v>758.68</v>
      </c>
      <c r="I12" s="19">
        <v>122130</v>
      </c>
      <c r="J12" s="28">
        <v>56.62</v>
      </c>
      <c r="K12" s="23">
        <v>1180.27</v>
      </c>
    </row>
    <row r="13" spans="2:13" x14ac:dyDescent="0.45">
      <c r="B13" s="27">
        <v>1997</v>
      </c>
      <c r="C13" s="19">
        <v>51739</v>
      </c>
      <c r="D13" s="28">
        <v>56.7</v>
      </c>
      <c r="E13" s="23">
        <v>1423.76</v>
      </c>
      <c r="F13" s="19">
        <v>38734</v>
      </c>
      <c r="G13" s="28">
        <v>58.32</v>
      </c>
      <c r="H13" s="23">
        <v>756.31</v>
      </c>
      <c r="I13" s="19">
        <v>90473</v>
      </c>
      <c r="J13" s="28">
        <v>57.39</v>
      </c>
      <c r="K13" s="23">
        <v>1138</v>
      </c>
    </row>
    <row r="14" spans="2:13" x14ac:dyDescent="0.45">
      <c r="B14" s="27">
        <v>1998</v>
      </c>
      <c r="C14" s="19">
        <v>9709</v>
      </c>
      <c r="D14" s="28">
        <v>62.11</v>
      </c>
      <c r="E14" s="23">
        <v>1163.1300000000001</v>
      </c>
      <c r="F14" s="19">
        <v>29601</v>
      </c>
      <c r="G14" s="28">
        <v>60.11</v>
      </c>
      <c r="H14" s="23">
        <v>673.67</v>
      </c>
      <c r="I14" s="19">
        <v>39310</v>
      </c>
      <c r="J14" s="28">
        <v>60.6</v>
      </c>
      <c r="K14" s="23">
        <v>794.56</v>
      </c>
    </row>
    <row r="15" spans="2:13" x14ac:dyDescent="0.45">
      <c r="B15" s="27">
        <v>1999</v>
      </c>
      <c r="C15" s="19">
        <v>35336</v>
      </c>
      <c r="D15" s="28">
        <v>60.72</v>
      </c>
      <c r="E15" s="23">
        <v>1315.09</v>
      </c>
      <c r="F15" s="19">
        <v>37379</v>
      </c>
      <c r="G15" s="28">
        <v>59.9</v>
      </c>
      <c r="H15" s="23">
        <v>722.46</v>
      </c>
      <c r="I15" s="19">
        <v>72715</v>
      </c>
      <c r="J15" s="28">
        <v>60.3</v>
      </c>
      <c r="K15" s="23">
        <v>1010.45</v>
      </c>
    </row>
    <row r="16" spans="2:13" x14ac:dyDescent="0.45">
      <c r="B16" s="27">
        <v>2000</v>
      </c>
      <c r="C16" s="19">
        <v>34229</v>
      </c>
      <c r="D16" s="28">
        <v>60.66</v>
      </c>
      <c r="E16" s="23">
        <v>1348.46</v>
      </c>
      <c r="F16" s="19">
        <v>40310</v>
      </c>
      <c r="G16" s="28">
        <v>59.87</v>
      </c>
      <c r="H16" s="23">
        <v>743.09</v>
      </c>
      <c r="I16" s="19">
        <v>74539</v>
      </c>
      <c r="J16" s="28">
        <v>60.23</v>
      </c>
      <c r="K16" s="23">
        <v>1021.08</v>
      </c>
    </row>
    <row r="17" spans="2:11" x14ac:dyDescent="0.45">
      <c r="B17" s="27">
        <v>2001</v>
      </c>
      <c r="C17" s="19">
        <v>45823</v>
      </c>
      <c r="D17" s="28">
        <v>60.21</v>
      </c>
      <c r="E17" s="23">
        <v>1412.49</v>
      </c>
      <c r="F17" s="19">
        <v>52075</v>
      </c>
      <c r="G17" s="28">
        <v>59.77</v>
      </c>
      <c r="H17" s="23">
        <v>779.24</v>
      </c>
      <c r="I17" s="19">
        <v>97898</v>
      </c>
      <c r="J17" s="28">
        <v>59.97</v>
      </c>
      <c r="K17" s="23">
        <v>1075.6500000000001</v>
      </c>
    </row>
    <row r="18" spans="2:11" x14ac:dyDescent="0.45">
      <c r="B18" s="27">
        <v>2002</v>
      </c>
      <c r="C18" s="19">
        <v>50132</v>
      </c>
      <c r="D18" s="28">
        <v>59.77</v>
      </c>
      <c r="E18" s="23">
        <v>1405.65</v>
      </c>
      <c r="F18" s="19">
        <v>54837</v>
      </c>
      <c r="G18" s="28">
        <v>59.56</v>
      </c>
      <c r="H18" s="23">
        <v>778.73</v>
      </c>
      <c r="I18" s="19">
        <v>104969</v>
      </c>
      <c r="J18" s="28">
        <v>59.66</v>
      </c>
      <c r="K18" s="23">
        <v>1078.1400000000001</v>
      </c>
    </row>
    <row r="19" spans="2:11" x14ac:dyDescent="0.45">
      <c r="B19" s="27">
        <v>2003</v>
      </c>
      <c r="C19" s="19">
        <v>62456</v>
      </c>
      <c r="D19" s="28">
        <v>59.86</v>
      </c>
      <c r="E19" s="23">
        <v>1437.22</v>
      </c>
      <c r="F19" s="19">
        <v>59348</v>
      </c>
      <c r="G19" s="28">
        <v>59.61</v>
      </c>
      <c r="H19" s="23">
        <v>814.95</v>
      </c>
      <c r="I19" s="19">
        <v>121804</v>
      </c>
      <c r="J19" s="28">
        <v>59.74</v>
      </c>
      <c r="K19" s="23">
        <v>1134.02</v>
      </c>
    </row>
    <row r="20" spans="2:11" x14ac:dyDescent="0.45">
      <c r="B20" s="27">
        <v>2004</v>
      </c>
      <c r="C20" s="19">
        <v>60353</v>
      </c>
      <c r="D20" s="28">
        <v>60.21</v>
      </c>
      <c r="E20" s="23">
        <v>1430.3</v>
      </c>
      <c r="F20" s="19">
        <v>58624</v>
      </c>
      <c r="G20" s="28">
        <v>59.73</v>
      </c>
      <c r="H20" s="23">
        <v>818.57</v>
      </c>
      <c r="I20" s="19">
        <v>118977</v>
      </c>
      <c r="J20" s="28">
        <v>59.97</v>
      </c>
      <c r="K20" s="23">
        <v>1128.8800000000001</v>
      </c>
    </row>
    <row r="21" spans="2:11" x14ac:dyDescent="0.45">
      <c r="B21" s="27">
        <v>2005</v>
      </c>
      <c r="C21" s="19">
        <v>62830</v>
      </c>
      <c r="D21" s="28">
        <v>60.26</v>
      </c>
      <c r="E21" s="23">
        <v>1440.48</v>
      </c>
      <c r="F21" s="19">
        <v>56155</v>
      </c>
      <c r="G21" s="28">
        <v>59.75</v>
      </c>
      <c r="H21" s="23">
        <v>848.34</v>
      </c>
      <c r="I21" s="19">
        <v>118985</v>
      </c>
      <c r="J21" s="28">
        <v>60.02</v>
      </c>
      <c r="K21" s="23">
        <v>1161.02</v>
      </c>
    </row>
    <row r="22" spans="2:11" x14ac:dyDescent="0.45">
      <c r="B22" s="27">
        <v>2006</v>
      </c>
      <c r="C22" s="19">
        <v>65149</v>
      </c>
      <c r="D22" s="28">
        <v>60.22</v>
      </c>
      <c r="E22" s="23">
        <v>1464.66</v>
      </c>
      <c r="F22" s="19">
        <v>66708</v>
      </c>
      <c r="G22" s="28">
        <v>59.8</v>
      </c>
      <c r="H22" s="23">
        <v>849.4</v>
      </c>
      <c r="I22" s="19">
        <v>131857</v>
      </c>
      <c r="J22" s="28">
        <v>60.01</v>
      </c>
      <c r="K22" s="23">
        <v>1153.3900000000001</v>
      </c>
    </row>
    <row r="23" spans="2:11" x14ac:dyDescent="0.45">
      <c r="B23" s="27">
        <v>2007</v>
      </c>
      <c r="C23" s="19">
        <v>69651</v>
      </c>
      <c r="D23" s="28">
        <v>60.24</v>
      </c>
      <c r="E23" s="23">
        <v>1484.21</v>
      </c>
      <c r="F23" s="19">
        <v>67383</v>
      </c>
      <c r="G23" s="28">
        <v>59.8</v>
      </c>
      <c r="H23" s="23">
        <v>866.25</v>
      </c>
      <c r="I23" s="19">
        <v>137034</v>
      </c>
      <c r="J23" s="28">
        <v>60.02</v>
      </c>
      <c r="K23" s="23">
        <v>1180.3499999999999</v>
      </c>
    </row>
    <row r="24" spans="2:11" x14ac:dyDescent="0.45">
      <c r="B24" s="27">
        <v>2008</v>
      </c>
      <c r="C24" s="19">
        <v>54983</v>
      </c>
      <c r="D24" s="28">
        <v>59.62</v>
      </c>
      <c r="E24" s="23">
        <v>1612.01</v>
      </c>
      <c r="F24" s="19">
        <v>32110</v>
      </c>
      <c r="G24" s="28">
        <v>59.79</v>
      </c>
      <c r="H24" s="23">
        <v>967.34</v>
      </c>
      <c r="I24" s="19">
        <v>87093</v>
      </c>
      <c r="J24" s="28">
        <v>59.68</v>
      </c>
      <c r="K24" s="23">
        <v>1374.33</v>
      </c>
    </row>
    <row r="25" spans="2:11" x14ac:dyDescent="0.45">
      <c r="B25" s="27">
        <v>2009</v>
      </c>
      <c r="C25" s="19">
        <v>45034</v>
      </c>
      <c r="D25" s="28">
        <v>61.17</v>
      </c>
      <c r="E25" s="23">
        <v>1438.68</v>
      </c>
      <c r="F25" s="19">
        <v>51147</v>
      </c>
      <c r="G25" s="28">
        <v>60.5</v>
      </c>
      <c r="H25" s="23">
        <v>835.05</v>
      </c>
      <c r="I25" s="19">
        <v>96181</v>
      </c>
      <c r="J25" s="28">
        <v>60.81</v>
      </c>
      <c r="K25" s="23">
        <v>1117.69</v>
      </c>
    </row>
    <row r="26" spans="2:11" x14ac:dyDescent="0.45">
      <c r="B26" s="27">
        <v>2010</v>
      </c>
      <c r="C26" s="19">
        <v>59303</v>
      </c>
      <c r="D26" s="28">
        <v>60.99</v>
      </c>
      <c r="E26" s="23">
        <v>1505.03</v>
      </c>
      <c r="F26" s="19">
        <v>51494</v>
      </c>
      <c r="G26" s="28">
        <v>60.49</v>
      </c>
      <c r="H26" s="23">
        <v>886.02</v>
      </c>
      <c r="I26" s="19">
        <v>110797</v>
      </c>
      <c r="J26" s="28">
        <v>60.75</v>
      </c>
      <c r="K26" s="23">
        <v>1217.3399999999999</v>
      </c>
    </row>
    <row r="27" spans="2:11" x14ac:dyDescent="0.45">
      <c r="B27" s="27">
        <v>2011</v>
      </c>
      <c r="C27" s="19">
        <v>45023</v>
      </c>
      <c r="D27" s="28">
        <v>61.09</v>
      </c>
      <c r="E27" s="23">
        <v>1505.53</v>
      </c>
      <c r="F27" s="19">
        <v>39969</v>
      </c>
      <c r="G27" s="28">
        <v>60.51</v>
      </c>
      <c r="H27" s="23">
        <v>908.24</v>
      </c>
      <c r="I27" s="19">
        <v>84992</v>
      </c>
      <c r="J27" s="28">
        <v>60.82</v>
      </c>
      <c r="K27" s="23">
        <v>1224.6500000000001</v>
      </c>
    </row>
    <row r="28" spans="2:11" x14ac:dyDescent="0.45">
      <c r="B28" s="27">
        <v>2012</v>
      </c>
      <c r="C28" s="19">
        <v>39704</v>
      </c>
      <c r="D28" s="28">
        <v>63.02</v>
      </c>
      <c r="E28" s="23">
        <v>1407.55</v>
      </c>
      <c r="F28" s="19">
        <v>24201</v>
      </c>
      <c r="G28" s="28">
        <v>61.64</v>
      </c>
      <c r="H28" s="23">
        <v>915.96</v>
      </c>
      <c r="I28" s="19">
        <v>63905</v>
      </c>
      <c r="J28" s="28">
        <v>62.5</v>
      </c>
      <c r="K28" s="23">
        <v>1221.3800000000001</v>
      </c>
    </row>
    <row r="29" spans="2:11" x14ac:dyDescent="0.45">
      <c r="B29" s="27">
        <v>2013</v>
      </c>
      <c r="C29" s="19">
        <v>45951</v>
      </c>
      <c r="D29" s="28">
        <v>62.81</v>
      </c>
      <c r="E29" s="23">
        <v>1420.81</v>
      </c>
      <c r="F29" s="19">
        <v>34571</v>
      </c>
      <c r="G29" s="28">
        <v>61.22</v>
      </c>
      <c r="H29" s="23">
        <v>956.93</v>
      </c>
      <c r="I29" s="19">
        <v>80522</v>
      </c>
      <c r="J29" s="28">
        <v>62.13</v>
      </c>
      <c r="K29" s="23">
        <v>1221.6500000000001</v>
      </c>
    </row>
    <row r="30" spans="2:11" x14ac:dyDescent="0.45">
      <c r="B30" s="27">
        <v>2014</v>
      </c>
      <c r="C30" s="19">
        <v>36892</v>
      </c>
      <c r="D30" s="28">
        <v>64.34</v>
      </c>
      <c r="E30" s="23">
        <v>1278.43</v>
      </c>
      <c r="F30" s="19">
        <v>17431</v>
      </c>
      <c r="G30" s="28">
        <v>60.95</v>
      </c>
      <c r="H30" s="23">
        <v>1110.3499999999999</v>
      </c>
      <c r="I30" s="19">
        <v>54323</v>
      </c>
      <c r="J30" s="28">
        <v>63.25</v>
      </c>
      <c r="K30" s="23">
        <v>1224.5</v>
      </c>
    </row>
    <row r="31" spans="2:11" x14ac:dyDescent="0.45">
      <c r="B31" s="27">
        <v>2015</v>
      </c>
      <c r="C31" s="19">
        <v>59986</v>
      </c>
      <c r="D31" s="28">
        <v>63.08</v>
      </c>
      <c r="E31" s="23">
        <v>1538.9</v>
      </c>
      <c r="F31" s="19">
        <v>20973</v>
      </c>
      <c r="G31" s="28">
        <v>61.03</v>
      </c>
      <c r="H31" s="23">
        <v>1162.45</v>
      </c>
      <c r="I31" s="19">
        <v>80959</v>
      </c>
      <c r="J31" s="28">
        <v>62.55</v>
      </c>
      <c r="K31" s="23">
        <v>1441.38</v>
      </c>
    </row>
    <row r="32" spans="2:11" x14ac:dyDescent="0.45">
      <c r="B32" s="27">
        <v>2016</v>
      </c>
      <c r="C32" s="19">
        <v>45568</v>
      </c>
      <c r="D32" s="28">
        <v>63.39</v>
      </c>
      <c r="E32" s="23">
        <v>1560.13</v>
      </c>
      <c r="F32" s="19">
        <v>16500</v>
      </c>
      <c r="G32" s="28">
        <v>61.59</v>
      </c>
      <c r="H32" s="23">
        <v>1152.43</v>
      </c>
      <c r="I32" s="19">
        <v>62068</v>
      </c>
      <c r="J32" s="28">
        <v>62.91</v>
      </c>
      <c r="K32" s="23">
        <v>1451.75</v>
      </c>
    </row>
    <row r="33" spans="2:11" x14ac:dyDescent="0.45">
      <c r="B33" s="27">
        <v>2017</v>
      </c>
      <c r="C33" s="19">
        <v>69755</v>
      </c>
      <c r="D33" s="28">
        <v>63.64</v>
      </c>
      <c r="E33" s="23">
        <v>1578.79</v>
      </c>
      <c r="F33" s="19">
        <v>22432</v>
      </c>
      <c r="G33" s="28">
        <v>62.05</v>
      </c>
      <c r="H33" s="23">
        <v>1178.1600000000001</v>
      </c>
      <c r="I33" s="19">
        <v>92187</v>
      </c>
      <c r="J33" s="28">
        <v>63.25</v>
      </c>
      <c r="K33" s="23">
        <v>1481.31</v>
      </c>
    </row>
    <row r="34" spans="2:11" x14ac:dyDescent="0.45">
      <c r="B34" s="27">
        <v>2018</v>
      </c>
      <c r="C34" s="19">
        <v>74675</v>
      </c>
      <c r="D34" s="28">
        <v>63.82</v>
      </c>
      <c r="E34" s="23">
        <v>1586.3</v>
      </c>
      <c r="F34" s="19">
        <v>22969</v>
      </c>
      <c r="G34" s="28">
        <v>63.22</v>
      </c>
      <c r="H34" s="23">
        <v>1168.23</v>
      </c>
      <c r="I34" s="19">
        <v>97644</v>
      </c>
      <c r="J34" s="28">
        <v>63.68</v>
      </c>
      <c r="K34" s="23">
        <v>1487.96</v>
      </c>
    </row>
    <row r="35" spans="2:11" x14ac:dyDescent="0.45">
      <c r="B35" s="27">
        <v>2019</v>
      </c>
      <c r="C35" s="19">
        <v>74727</v>
      </c>
      <c r="D35" s="28">
        <v>63.89</v>
      </c>
      <c r="E35" s="23">
        <v>1636.74</v>
      </c>
      <c r="F35" s="19">
        <v>30970</v>
      </c>
      <c r="G35" s="28">
        <v>64.25</v>
      </c>
      <c r="H35" s="23">
        <v>1052.3800000000001</v>
      </c>
      <c r="I35" s="19">
        <v>105697</v>
      </c>
      <c r="J35" s="28">
        <v>63.99</v>
      </c>
      <c r="K35" s="23">
        <v>1465.52</v>
      </c>
    </row>
    <row r="36" spans="2:11" x14ac:dyDescent="0.45">
      <c r="B36" s="27">
        <v>2020</v>
      </c>
      <c r="C36" s="19">
        <v>83766</v>
      </c>
      <c r="D36" s="28">
        <v>63.97</v>
      </c>
      <c r="E36" s="23">
        <v>1548.6</v>
      </c>
      <c r="F36" s="19">
        <v>46348</v>
      </c>
      <c r="G36" s="28">
        <v>64.8</v>
      </c>
      <c r="H36" s="23">
        <v>972.86</v>
      </c>
      <c r="I36" s="19">
        <v>130114</v>
      </c>
      <c r="J36" s="28">
        <v>64.260000000000005</v>
      </c>
      <c r="K36" s="23">
        <v>1343.52</v>
      </c>
    </row>
    <row r="37" spans="2:11" x14ac:dyDescent="0.45">
      <c r="B37" s="27">
        <v>2021</v>
      </c>
      <c r="C37" s="19">
        <v>83825</v>
      </c>
      <c r="D37" s="28">
        <v>64.02</v>
      </c>
      <c r="E37" s="23">
        <v>1446.71</v>
      </c>
      <c r="F37" s="19">
        <v>48686</v>
      </c>
      <c r="G37" s="28">
        <v>64.81</v>
      </c>
      <c r="H37" s="23">
        <v>948.51</v>
      </c>
      <c r="I37" s="19">
        <v>132511</v>
      </c>
      <c r="J37" s="28">
        <v>64.31</v>
      </c>
      <c r="K37" s="23">
        <v>1263.67</v>
      </c>
    </row>
    <row r="38" spans="2:11" x14ac:dyDescent="0.45">
      <c r="B38" s="27">
        <v>2022</v>
      </c>
      <c r="C38" s="19">
        <v>78890</v>
      </c>
      <c r="D38" s="28">
        <v>64.150000000000006</v>
      </c>
      <c r="E38" s="23">
        <v>1365.06</v>
      </c>
      <c r="F38" s="19">
        <v>48040</v>
      </c>
      <c r="G38" s="28">
        <v>64.81</v>
      </c>
      <c r="H38" s="23">
        <v>933.91</v>
      </c>
      <c r="I38" s="19">
        <v>126930</v>
      </c>
      <c r="J38" s="28">
        <v>64.400000000000006</v>
      </c>
      <c r="K38" s="23">
        <v>1201.8800000000001</v>
      </c>
    </row>
    <row r="39" spans="2:11" x14ac:dyDescent="0.45">
      <c r="B39" s="27">
        <v>2023</v>
      </c>
      <c r="C39" s="19">
        <v>79836</v>
      </c>
      <c r="D39" s="28">
        <v>64.08</v>
      </c>
      <c r="E39" s="23">
        <v>1315.11</v>
      </c>
      <c r="F39" s="19">
        <v>45699</v>
      </c>
      <c r="G39" s="28">
        <v>65.08</v>
      </c>
      <c r="H39" s="23">
        <v>900.8</v>
      </c>
      <c r="I39" s="19">
        <v>125535</v>
      </c>
      <c r="J39" s="28">
        <v>64.44</v>
      </c>
      <c r="K39" s="23">
        <v>1164.28</v>
      </c>
    </row>
    <row r="40" spans="2:11" x14ac:dyDescent="0.45">
      <c r="B40" s="27">
        <v>2024</v>
      </c>
      <c r="C40" s="19">
        <v>69460</v>
      </c>
      <c r="D40" s="28">
        <v>64.290000000000006</v>
      </c>
      <c r="E40" s="23">
        <v>1293.46</v>
      </c>
      <c r="F40" s="19">
        <v>37461</v>
      </c>
      <c r="G40" s="28">
        <v>65.52</v>
      </c>
      <c r="H40" s="23">
        <v>886.51</v>
      </c>
      <c r="I40" s="19">
        <v>106921</v>
      </c>
      <c r="J40" s="28">
        <v>64.72</v>
      </c>
      <c r="K40" s="23">
        <v>1150.8800000000001</v>
      </c>
    </row>
    <row r="41" spans="2:11" ht="30.75" customHeight="1" x14ac:dyDescent="0.45">
      <c r="B41" s="123" t="s">
        <v>205</v>
      </c>
      <c r="C41" s="123"/>
      <c r="D41" s="123"/>
      <c r="E41" s="123"/>
      <c r="F41" s="123"/>
      <c r="G41" s="123"/>
      <c r="H41" s="123"/>
      <c r="I41" s="123"/>
      <c r="J41" s="123"/>
      <c r="K41" s="123"/>
    </row>
  </sheetData>
  <mergeCells count="7">
    <mergeCell ref="B41:K41"/>
    <mergeCell ref="B2:K2"/>
    <mergeCell ref="B3:B4"/>
    <mergeCell ref="C3:E3"/>
    <mergeCell ref="F3:H3"/>
    <mergeCell ref="I3:K3"/>
    <mergeCell ref="C5:K5"/>
  </mergeCells>
  <pageMargins left="0.7" right="0.7" top="0.75" bottom="0.75" header="0.3" footer="0.3"/>
  <pageSetup paperSize="9" scale="6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EAA23-1286-442A-8D52-D342F1F61956}">
  <sheetPr>
    <pageSetUpPr fitToPage="1"/>
  </sheetPr>
  <dimension ref="B2:H28"/>
  <sheetViews>
    <sheetView tabSelected="1" topLeftCell="A7" workbookViewId="0"/>
  </sheetViews>
  <sheetFormatPr defaultColWidth="8.85546875" defaultRowHeight="15" x14ac:dyDescent="0.25"/>
  <cols>
    <col min="1" max="1" width="8.85546875" style="33"/>
    <col min="2" max="2" width="20" style="33" customWidth="1"/>
    <col min="3" max="3" width="12.42578125" style="33" customWidth="1"/>
    <col min="4" max="4" width="16.5703125" style="33" customWidth="1"/>
    <col min="5" max="5" width="15.5703125" style="33" customWidth="1"/>
    <col min="6" max="6" width="18.42578125" style="33" customWidth="1"/>
    <col min="7" max="7" width="13.5703125" style="33" customWidth="1"/>
    <col min="8" max="8" width="16" style="33" customWidth="1"/>
    <col min="9" max="16384" width="8.85546875" style="33"/>
  </cols>
  <sheetData>
    <row r="2" spans="2:8" ht="44.25" customHeight="1" x14ac:dyDescent="0.25">
      <c r="B2" s="101" t="s">
        <v>174</v>
      </c>
      <c r="C2" s="101"/>
      <c r="D2" s="101"/>
      <c r="E2" s="101"/>
      <c r="F2" s="101"/>
      <c r="G2" s="101"/>
      <c r="H2" s="101"/>
    </row>
    <row r="3" spans="2:8" ht="22.5" customHeight="1" x14ac:dyDescent="0.25">
      <c r="B3" s="117" t="s">
        <v>10</v>
      </c>
      <c r="C3" s="107" t="s">
        <v>8</v>
      </c>
      <c r="D3" s="107"/>
      <c r="E3" s="107" t="s">
        <v>9</v>
      </c>
      <c r="F3" s="107"/>
      <c r="G3" s="107" t="s">
        <v>11</v>
      </c>
      <c r="H3" s="107"/>
    </row>
    <row r="4" spans="2:8" ht="34.5" x14ac:dyDescent="0.25">
      <c r="B4" s="117"/>
      <c r="C4" s="30" t="s">
        <v>76</v>
      </c>
      <c r="D4" s="30" t="s">
        <v>77</v>
      </c>
      <c r="E4" s="30" t="s">
        <v>76</v>
      </c>
      <c r="F4" s="30" t="s">
        <v>77</v>
      </c>
      <c r="G4" s="30" t="s">
        <v>76</v>
      </c>
      <c r="H4" s="30" t="s">
        <v>77</v>
      </c>
    </row>
    <row r="5" spans="2:8" ht="17.25" x14ac:dyDescent="0.25">
      <c r="B5" s="127" t="s">
        <v>73</v>
      </c>
      <c r="C5" s="127" t="s">
        <v>73</v>
      </c>
      <c r="D5" s="127"/>
      <c r="E5" s="127"/>
      <c r="F5" s="127"/>
      <c r="G5" s="127"/>
      <c r="H5" s="127"/>
    </row>
    <row r="6" spans="2:8" ht="14.85" customHeight="1" x14ac:dyDescent="0.25">
      <c r="B6" s="16" t="s">
        <v>72</v>
      </c>
      <c r="C6" s="19">
        <v>82293</v>
      </c>
      <c r="D6" s="97">
        <v>28.315339557795806</v>
      </c>
      <c r="E6" s="19">
        <v>10366</v>
      </c>
      <c r="F6" s="97">
        <v>31.830237605377203</v>
      </c>
      <c r="G6" s="19">
        <v>92659</v>
      </c>
      <c r="H6" s="97">
        <v>28.708560218079519</v>
      </c>
    </row>
    <row r="7" spans="2:8" ht="14.85" customHeight="1" x14ac:dyDescent="0.25">
      <c r="B7" s="16" t="s">
        <v>13</v>
      </c>
      <c r="C7" s="19">
        <v>42731</v>
      </c>
      <c r="D7" s="97">
        <v>30.550825756782924</v>
      </c>
      <c r="E7" s="19">
        <v>5396</v>
      </c>
      <c r="F7" s="97">
        <v>32.416789933782454</v>
      </c>
      <c r="G7" s="19">
        <v>48127</v>
      </c>
      <c r="H7" s="97">
        <v>30.760037689774581</v>
      </c>
    </row>
    <row r="8" spans="2:8" ht="14.85" customHeight="1" x14ac:dyDescent="0.25">
      <c r="B8" s="16" t="s">
        <v>14</v>
      </c>
      <c r="C8" s="19">
        <v>189123</v>
      </c>
      <c r="D8" s="97">
        <v>33.877455591090538</v>
      </c>
      <c r="E8" s="19">
        <v>22511</v>
      </c>
      <c r="F8" s="97">
        <v>33.448220282009004</v>
      </c>
      <c r="G8" s="19">
        <v>211634</v>
      </c>
      <c r="H8" s="97">
        <v>33.831798862763641</v>
      </c>
    </row>
    <row r="9" spans="2:8" ht="14.85" customHeight="1" x14ac:dyDescent="0.25">
      <c r="B9" s="16" t="s">
        <v>15</v>
      </c>
      <c r="C9" s="19">
        <v>4442</v>
      </c>
      <c r="D9" s="97">
        <v>27.169246108087194</v>
      </c>
      <c r="E9" s="19">
        <v>515</v>
      </c>
      <c r="F9" s="97">
        <v>27.585592233009535</v>
      </c>
      <c r="G9" s="19">
        <v>4957</v>
      </c>
      <c r="H9" s="97">
        <v>27.212501757539485</v>
      </c>
    </row>
    <row r="10" spans="2:8" s="48" customFormat="1" ht="14.85" customHeight="1" x14ac:dyDescent="0.25">
      <c r="B10" s="17" t="s">
        <v>108</v>
      </c>
      <c r="C10" s="18">
        <f>SUM(C6:C9)</f>
        <v>318589</v>
      </c>
      <c r="D10" s="98">
        <v>31.901017921550086</v>
      </c>
      <c r="E10" s="18">
        <f>SUM(E6:E9)</f>
        <v>38788</v>
      </c>
      <c r="F10" s="98">
        <v>32.794490777259327</v>
      </c>
      <c r="G10" s="18">
        <v>357377</v>
      </c>
      <c r="H10" s="98">
        <v>31.997991216214405</v>
      </c>
    </row>
    <row r="11" spans="2:8" ht="16.5" customHeight="1" x14ac:dyDescent="0.25">
      <c r="B11" s="124" t="s">
        <v>74</v>
      </c>
      <c r="C11" s="125"/>
      <c r="D11" s="125"/>
      <c r="E11" s="125"/>
      <c r="F11" s="125"/>
      <c r="G11" s="125"/>
      <c r="H11" s="126"/>
    </row>
    <row r="12" spans="2:8" ht="14.85" customHeight="1" x14ac:dyDescent="0.25">
      <c r="B12" s="16" t="s">
        <v>72</v>
      </c>
      <c r="C12" s="19">
        <v>5860</v>
      </c>
      <c r="D12" s="97">
        <v>40.628326015766262</v>
      </c>
      <c r="E12" s="19">
        <v>845</v>
      </c>
      <c r="F12" s="97">
        <v>36.924549926996271</v>
      </c>
      <c r="G12" s="19">
        <v>6705</v>
      </c>
      <c r="H12" s="97">
        <v>40.161556322252366</v>
      </c>
    </row>
    <row r="13" spans="2:8" ht="17.25" x14ac:dyDescent="0.25">
      <c r="B13" s="16" t="s">
        <v>13</v>
      </c>
      <c r="C13" s="19">
        <v>5488</v>
      </c>
      <c r="D13" s="97">
        <v>40.511128229795318</v>
      </c>
      <c r="E13" s="19">
        <v>778</v>
      </c>
      <c r="F13" s="97">
        <v>37.247583547557937</v>
      </c>
      <c r="G13" s="19">
        <v>6266</v>
      </c>
      <c r="H13" s="97">
        <v>40.105919522042257</v>
      </c>
    </row>
    <row r="14" spans="2:8" ht="17.25" x14ac:dyDescent="0.25">
      <c r="B14" s="16" t="s">
        <v>14</v>
      </c>
      <c r="C14" s="19">
        <v>35009</v>
      </c>
      <c r="D14" s="97">
        <v>40.911143390696672</v>
      </c>
      <c r="E14" s="19">
        <v>5962</v>
      </c>
      <c r="F14" s="97">
        <v>36.749952085794142</v>
      </c>
      <c r="G14" s="19">
        <v>40971</v>
      </c>
      <c r="H14" s="97">
        <v>40.305616980313019</v>
      </c>
    </row>
    <row r="15" spans="2:8" ht="17.25" x14ac:dyDescent="0.25">
      <c r="B15" s="16" t="s">
        <v>15</v>
      </c>
      <c r="C15" s="19">
        <v>456</v>
      </c>
      <c r="D15" s="97">
        <v>28.704890350877037</v>
      </c>
      <c r="E15" s="19">
        <v>28</v>
      </c>
      <c r="F15" s="97">
        <v>27.242857142857154</v>
      </c>
      <c r="G15" s="19">
        <v>484</v>
      </c>
      <c r="H15" s="97">
        <v>28.620309917355229</v>
      </c>
    </row>
    <row r="16" spans="2:8" s="48" customFormat="1" ht="17.25" x14ac:dyDescent="0.25">
      <c r="B16" s="17" t="s">
        <v>108</v>
      </c>
      <c r="C16" s="18">
        <v>46813</v>
      </c>
      <c r="D16" s="98">
        <v>40.709946193202889</v>
      </c>
      <c r="E16" s="18">
        <v>7613</v>
      </c>
      <c r="F16" s="98">
        <v>36.785219890163738</v>
      </c>
      <c r="G16" s="18">
        <v>54426</v>
      </c>
      <c r="H16" s="98">
        <v>40.160963329405497</v>
      </c>
    </row>
    <row r="17" spans="2:8" ht="17.25" x14ac:dyDescent="0.25">
      <c r="B17" s="124" t="s">
        <v>75</v>
      </c>
      <c r="C17" s="125"/>
      <c r="D17" s="125"/>
      <c r="E17" s="125"/>
      <c r="F17" s="125"/>
      <c r="G17" s="125"/>
      <c r="H17" s="126"/>
    </row>
    <row r="18" spans="2:8" ht="17.25" x14ac:dyDescent="0.25">
      <c r="B18" s="16" t="s">
        <v>72</v>
      </c>
      <c r="C18" s="19">
        <v>3459</v>
      </c>
      <c r="D18" s="97">
        <v>51.478276729841753</v>
      </c>
      <c r="E18" s="19">
        <v>61925</v>
      </c>
      <c r="F18" s="97">
        <v>52.607499372192457</v>
      </c>
      <c r="G18" s="19">
        <v>65384</v>
      </c>
      <c r="H18" s="97">
        <v>52.547760275167334</v>
      </c>
    </row>
    <row r="19" spans="2:8" ht="17.25" x14ac:dyDescent="0.25">
      <c r="B19" s="16" t="s">
        <v>13</v>
      </c>
      <c r="C19" s="19">
        <v>1222</v>
      </c>
      <c r="D19" s="97">
        <v>52.046970781879203</v>
      </c>
      <c r="E19" s="19">
        <v>29445</v>
      </c>
      <c r="F19" s="97">
        <v>52.721662283024671</v>
      </c>
      <c r="G19" s="19">
        <v>30667</v>
      </c>
      <c r="H19" s="97">
        <v>52.694777585649646</v>
      </c>
    </row>
    <row r="20" spans="2:8" ht="17.25" x14ac:dyDescent="0.25">
      <c r="B20" s="16" t="s">
        <v>14</v>
      </c>
      <c r="C20" s="19">
        <v>6697</v>
      </c>
      <c r="D20" s="97">
        <v>52.520094970046564</v>
      </c>
      <c r="E20" s="19">
        <v>107089</v>
      </c>
      <c r="F20" s="97">
        <v>52.83591728458898</v>
      </c>
      <c r="G20" s="19">
        <v>113786</v>
      </c>
      <c r="H20" s="97">
        <v>52.817329215402168</v>
      </c>
    </row>
    <row r="21" spans="2:8" ht="17.25" x14ac:dyDescent="0.25">
      <c r="B21" s="16" t="s">
        <v>15</v>
      </c>
      <c r="C21" s="19">
        <v>3</v>
      </c>
      <c r="D21" s="97">
        <v>52.909999999999975</v>
      </c>
      <c r="E21" s="19">
        <v>109</v>
      </c>
      <c r="F21" s="97">
        <v>54.213394495412764</v>
      </c>
      <c r="G21" s="19">
        <v>112</v>
      </c>
      <c r="H21" s="97">
        <v>54.178482142857057</v>
      </c>
    </row>
    <row r="22" spans="2:8" s="48" customFormat="1" ht="17.25" x14ac:dyDescent="0.25">
      <c r="B22" s="17" t="s">
        <v>108</v>
      </c>
      <c r="C22" s="18">
        <v>11381</v>
      </c>
      <c r="D22" s="98">
        <v>52.152760172074586</v>
      </c>
      <c r="E22" s="18">
        <v>198568</v>
      </c>
      <c r="F22" s="98">
        <v>52.748496991640287</v>
      </c>
      <c r="G22" s="18">
        <v>209949</v>
      </c>
      <c r="H22" s="98">
        <v>52.71620305004744</v>
      </c>
    </row>
    <row r="23" spans="2:8" ht="17.25" x14ac:dyDescent="0.25">
      <c r="B23" s="124" t="s">
        <v>108</v>
      </c>
      <c r="C23" s="125"/>
      <c r="D23" s="125"/>
      <c r="E23" s="125"/>
      <c r="F23" s="125"/>
      <c r="G23" s="125"/>
      <c r="H23" s="126"/>
    </row>
    <row r="24" spans="2:8" ht="17.25" x14ac:dyDescent="0.25">
      <c r="B24" s="16" t="s">
        <v>72</v>
      </c>
      <c r="C24" s="19">
        <f>+C6+C12+C18</f>
        <v>91612</v>
      </c>
      <c r="D24" s="28">
        <v>29.97750936439116</v>
      </c>
      <c r="E24" s="19">
        <f t="shared" ref="E24:G24" si="0">+E6+E12+E18</f>
        <v>73136</v>
      </c>
      <c r="F24" s="28">
        <v>49.481416625583435</v>
      </c>
      <c r="G24" s="19">
        <f t="shared" si="0"/>
        <v>164748</v>
      </c>
      <c r="H24" s="28">
        <v>38.635810293413421</v>
      </c>
    </row>
    <row r="25" spans="2:8" ht="17.25" x14ac:dyDescent="0.25">
      <c r="B25" s="16" t="s">
        <v>13</v>
      </c>
      <c r="C25" s="19">
        <f t="shared" ref="C25:G27" si="1">+C7+C13+C19</f>
        <v>49441</v>
      </c>
      <c r="D25" s="28">
        <v>32.187734985814693</v>
      </c>
      <c r="E25" s="19">
        <f t="shared" si="1"/>
        <v>35619</v>
      </c>
      <c r="F25" s="28">
        <v>49.307643797028319</v>
      </c>
      <c r="G25" s="19">
        <f t="shared" si="1"/>
        <v>85060</v>
      </c>
      <c r="H25" s="28">
        <v>39.356721959087892</v>
      </c>
    </row>
    <row r="26" spans="2:8" ht="17.25" x14ac:dyDescent="0.25">
      <c r="B26" s="16" t="s">
        <v>14</v>
      </c>
      <c r="C26" s="19">
        <f t="shared" si="1"/>
        <v>230829</v>
      </c>
      <c r="D26" s="28">
        <v>35.485105115618566</v>
      </c>
      <c r="E26" s="19">
        <f t="shared" si="1"/>
        <v>135562</v>
      </c>
      <c r="F26" s="28">
        <v>48.908998444941496</v>
      </c>
      <c r="G26" s="19">
        <f t="shared" si="1"/>
        <v>366391</v>
      </c>
      <c r="H26" s="28">
        <v>40.451847823571747</v>
      </c>
    </row>
    <row r="27" spans="2:8" ht="17.25" x14ac:dyDescent="0.25">
      <c r="B27" s="16" t="s">
        <v>15</v>
      </c>
      <c r="C27" s="19">
        <f t="shared" si="1"/>
        <v>4901</v>
      </c>
      <c r="D27" s="28">
        <v>27.327882312206334</v>
      </c>
      <c r="E27" s="19">
        <f t="shared" si="1"/>
        <v>652</v>
      </c>
      <c r="F27" s="28">
        <v>32.022453987729911</v>
      </c>
      <c r="G27" s="19">
        <f t="shared" si="1"/>
        <v>5553</v>
      </c>
      <c r="H27" s="28">
        <v>27.879090799950141</v>
      </c>
    </row>
    <row r="28" spans="2:8" s="48" customFormat="1" ht="17.25" x14ac:dyDescent="0.25">
      <c r="B28" s="17" t="s">
        <v>108</v>
      </c>
      <c r="C28" s="18">
        <f>SUM(C24:C27)</f>
        <v>376783</v>
      </c>
      <c r="D28" s="99">
        <v>33.607192132525903</v>
      </c>
      <c r="E28" s="18">
        <f t="shared" ref="E28:G28" si="2">SUM(E24:E27)</f>
        <v>244969</v>
      </c>
      <c r="F28" s="99">
        <v>49.092914360299389</v>
      </c>
      <c r="G28" s="18">
        <f t="shared" si="2"/>
        <v>621752</v>
      </c>
      <c r="H28" s="99">
        <v>39.708534610580571</v>
      </c>
    </row>
  </sheetData>
  <mergeCells count="9">
    <mergeCell ref="B11:H11"/>
    <mergeCell ref="B17:H17"/>
    <mergeCell ref="B23:H23"/>
    <mergeCell ref="B2:H2"/>
    <mergeCell ref="B3:B4"/>
    <mergeCell ref="C3:D3"/>
    <mergeCell ref="E3:F3"/>
    <mergeCell ref="G3:H3"/>
    <mergeCell ref="B5:H5"/>
  </mergeCells>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21"/>
  <sheetViews>
    <sheetView zoomScaleNormal="100" workbookViewId="0"/>
  </sheetViews>
  <sheetFormatPr defaultColWidth="9.42578125" defaultRowHeight="19.5" x14ac:dyDescent="0.45"/>
  <cols>
    <col min="1" max="1" width="9.42578125" style="6"/>
    <col min="2" max="2" width="16.42578125" style="6" customWidth="1"/>
    <col min="3" max="3" width="18.42578125" style="6" customWidth="1"/>
    <col min="4" max="4" width="17.42578125" style="6" customWidth="1"/>
    <col min="5" max="5" width="20.42578125" style="6" customWidth="1"/>
    <col min="6" max="6" width="11.5703125" style="6" customWidth="1"/>
    <col min="7" max="7" width="20.42578125" style="6" customWidth="1"/>
    <col min="8" max="16384" width="9.42578125" style="6"/>
  </cols>
  <sheetData>
    <row r="2" spans="2:12" ht="42.75" customHeight="1" x14ac:dyDescent="0.45">
      <c r="B2" s="101" t="s">
        <v>180</v>
      </c>
      <c r="C2" s="101"/>
      <c r="D2" s="101"/>
      <c r="E2" s="101"/>
      <c r="F2" s="101"/>
      <c r="G2" s="101"/>
    </row>
    <row r="3" spans="2:12" ht="19.5" customHeight="1" x14ac:dyDescent="0.45">
      <c r="B3" s="102" t="s">
        <v>0</v>
      </c>
      <c r="C3" s="102" t="s">
        <v>1</v>
      </c>
      <c r="D3" s="102"/>
      <c r="E3" s="102" t="s">
        <v>2</v>
      </c>
      <c r="F3" s="102"/>
      <c r="G3" s="102"/>
    </row>
    <row r="4" spans="2:12" x14ac:dyDescent="0.45">
      <c r="B4" s="102"/>
      <c r="C4" s="102" t="s">
        <v>3</v>
      </c>
      <c r="D4" s="102" t="s">
        <v>4</v>
      </c>
      <c r="E4" s="30" t="s">
        <v>103</v>
      </c>
      <c r="F4" s="102" t="s">
        <v>4</v>
      </c>
      <c r="G4" s="30" t="s">
        <v>104</v>
      </c>
    </row>
    <row r="5" spans="2:12" x14ac:dyDescent="0.45">
      <c r="B5" s="102"/>
      <c r="C5" s="102"/>
      <c r="D5" s="102"/>
      <c r="E5" s="45" t="s">
        <v>5</v>
      </c>
      <c r="F5" s="102"/>
      <c r="G5" s="45" t="s">
        <v>6</v>
      </c>
    </row>
    <row r="6" spans="2:12" x14ac:dyDescent="0.45">
      <c r="B6" s="106" t="s">
        <v>7</v>
      </c>
      <c r="C6" s="106"/>
      <c r="D6" s="106"/>
      <c r="E6" s="106"/>
      <c r="F6" s="106"/>
      <c r="G6" s="106"/>
    </row>
    <row r="7" spans="2:12" x14ac:dyDescent="0.45">
      <c r="B7" s="11" t="s">
        <v>8</v>
      </c>
      <c r="C7" s="58">
        <v>7918048</v>
      </c>
      <c r="D7" s="59">
        <f>+C7/C$9</f>
        <v>0.48560226827259112</v>
      </c>
      <c r="E7" s="58">
        <v>203582.65055029999</v>
      </c>
      <c r="F7" s="59">
        <f>+E7/E$9</f>
        <v>0.55913447300043617</v>
      </c>
      <c r="G7" s="23">
        <v>2142.6016573000002</v>
      </c>
      <c r="J7" s="52"/>
      <c r="K7" s="51"/>
      <c r="L7" s="51"/>
    </row>
    <row r="8" spans="2:12" x14ac:dyDescent="0.45">
      <c r="B8" s="12" t="s">
        <v>9</v>
      </c>
      <c r="C8" s="58">
        <v>8387576</v>
      </c>
      <c r="D8" s="59">
        <f>+C8/C$9</f>
        <v>0.51439773172740888</v>
      </c>
      <c r="E8" s="58">
        <v>160520.54891400001</v>
      </c>
      <c r="F8" s="59">
        <f>+E8/E$9</f>
        <v>0.44086552699928916</v>
      </c>
      <c r="G8" s="23">
        <v>1594.8247788000001</v>
      </c>
      <c r="J8" s="52"/>
      <c r="K8" s="51"/>
      <c r="L8" s="51"/>
    </row>
    <row r="9" spans="2:12" x14ac:dyDescent="0.45">
      <c r="B9" s="20" t="s">
        <v>108</v>
      </c>
      <c r="C9" s="60">
        <v>16305624</v>
      </c>
      <c r="D9" s="61">
        <f>+D7+D8</f>
        <v>1</v>
      </c>
      <c r="E9" s="60">
        <v>364103.19946440001</v>
      </c>
      <c r="F9" s="61">
        <f>+F7+F8</f>
        <v>0.99999999999972533</v>
      </c>
      <c r="G9" s="24">
        <v>1860.8264735</v>
      </c>
      <c r="J9" s="52"/>
      <c r="K9" s="51"/>
      <c r="L9" s="51"/>
    </row>
    <row r="10" spans="2:12" x14ac:dyDescent="0.45">
      <c r="B10" s="106" t="s">
        <v>114</v>
      </c>
      <c r="C10" s="106"/>
      <c r="D10" s="106"/>
      <c r="E10" s="106"/>
      <c r="F10" s="106"/>
      <c r="G10" s="106"/>
    </row>
    <row r="11" spans="2:12" x14ac:dyDescent="0.45">
      <c r="B11" s="11" t="s">
        <v>8</v>
      </c>
      <c r="C11" s="58">
        <v>7540661</v>
      </c>
      <c r="D11" s="59">
        <f>+C11/C$13</f>
        <v>0.47963333528392565</v>
      </c>
      <c r="E11" s="58">
        <v>197348.24000049999</v>
      </c>
      <c r="F11" s="59">
        <f>+E11/E$13</f>
        <v>0.55521953572023752</v>
      </c>
      <c r="G11" s="23">
        <v>2180.9345837999999</v>
      </c>
    </row>
    <row r="12" spans="2:12" x14ac:dyDescent="0.45">
      <c r="B12" s="12" t="s">
        <v>9</v>
      </c>
      <c r="C12" s="58">
        <v>8181059</v>
      </c>
      <c r="D12" s="59">
        <f>+C12/C$13</f>
        <v>0.52036666471607429</v>
      </c>
      <c r="E12" s="58">
        <v>158093.57590120001</v>
      </c>
      <c r="F12" s="59">
        <f>+E12/E$13</f>
        <v>0.44478046427976253</v>
      </c>
      <c r="G12" s="23">
        <v>1610.3619557</v>
      </c>
    </row>
    <row r="13" spans="2:12" x14ac:dyDescent="0.45">
      <c r="B13" s="20" t="s">
        <v>108</v>
      </c>
      <c r="C13" s="60">
        <f>+C11+C12</f>
        <v>15721720</v>
      </c>
      <c r="D13" s="61">
        <f>+D11+D12</f>
        <v>1</v>
      </c>
      <c r="E13" s="60">
        <v>355441.8159017</v>
      </c>
      <c r="F13" s="61">
        <f>+F11+F12</f>
        <v>1</v>
      </c>
      <c r="G13" s="24">
        <v>1884.0276084</v>
      </c>
    </row>
    <row r="14" spans="2:12" ht="42" customHeight="1" x14ac:dyDescent="0.45">
      <c r="B14" s="104" t="s">
        <v>181</v>
      </c>
      <c r="C14" s="104"/>
      <c r="D14" s="104"/>
      <c r="E14" s="104"/>
      <c r="F14" s="104"/>
      <c r="G14" s="104"/>
    </row>
    <row r="15" spans="2:12" ht="17.25" customHeight="1" x14ac:dyDescent="0.45">
      <c r="B15" s="103" t="s">
        <v>182</v>
      </c>
      <c r="C15" s="103"/>
      <c r="D15" s="103"/>
      <c r="E15" s="103"/>
      <c r="F15" s="103"/>
      <c r="G15" s="103"/>
    </row>
    <row r="16" spans="2:12" ht="31.5" customHeight="1" x14ac:dyDescent="0.45">
      <c r="B16" s="105" t="s">
        <v>183</v>
      </c>
      <c r="C16" s="105"/>
      <c r="D16" s="105"/>
      <c r="E16" s="105"/>
      <c r="F16" s="105"/>
      <c r="G16" s="105"/>
    </row>
    <row r="17" spans="2:7" ht="17.25" customHeight="1" x14ac:dyDescent="0.45">
      <c r="B17" s="103" t="s">
        <v>184</v>
      </c>
      <c r="C17" s="103"/>
      <c r="D17" s="103"/>
      <c r="E17" s="103"/>
      <c r="F17" s="103"/>
      <c r="G17" s="103"/>
    </row>
    <row r="18" spans="2:7" ht="17.25" customHeight="1" x14ac:dyDescent="0.45">
      <c r="B18" s="62"/>
      <c r="C18" s="7"/>
      <c r="D18" s="7"/>
      <c r="E18" s="7"/>
      <c r="F18" s="7"/>
      <c r="G18" s="8"/>
    </row>
    <row r="19" spans="2:7" x14ac:dyDescent="0.45">
      <c r="C19" s="52"/>
      <c r="D19" s="51"/>
      <c r="E19" s="51"/>
    </row>
    <row r="20" spans="2:7" x14ac:dyDescent="0.45">
      <c r="C20" s="52"/>
      <c r="D20" s="51"/>
      <c r="E20" s="51"/>
    </row>
    <row r="21" spans="2:7" x14ac:dyDescent="0.45">
      <c r="C21" s="52"/>
      <c r="D21" s="51"/>
      <c r="E21" s="51"/>
    </row>
  </sheetData>
  <mergeCells count="13">
    <mergeCell ref="B17:G17"/>
    <mergeCell ref="B14:G14"/>
    <mergeCell ref="B16:G16"/>
    <mergeCell ref="B6:G6"/>
    <mergeCell ref="B10:G10"/>
    <mergeCell ref="B15:G15"/>
    <mergeCell ref="B2:G2"/>
    <mergeCell ref="B3:B5"/>
    <mergeCell ref="C3:D3"/>
    <mergeCell ref="E3:G3"/>
    <mergeCell ref="C4:C5"/>
    <mergeCell ref="D4:D5"/>
    <mergeCell ref="F4:F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S12"/>
  <sheetViews>
    <sheetView zoomScaleNormal="100" workbookViewId="0"/>
  </sheetViews>
  <sheetFormatPr defaultRowHeight="15" x14ac:dyDescent="0.25"/>
  <cols>
    <col min="2" max="2" width="19.42578125" customWidth="1"/>
    <col min="3" max="3" width="18.5703125" customWidth="1"/>
    <col min="4" max="4" width="11.42578125" customWidth="1"/>
    <col min="5" max="5" width="21.5703125" customWidth="1"/>
    <col min="6" max="6" width="13.42578125" customWidth="1"/>
    <col min="7" max="7" width="11.5703125" customWidth="1"/>
    <col min="8" max="8" width="23.42578125" customWidth="1"/>
    <col min="9" max="9" width="15.42578125" customWidth="1"/>
    <col min="10" max="10" width="10.5703125" customWidth="1"/>
    <col min="11" max="11" width="23.42578125" customWidth="1"/>
    <col min="18" max="18" width="9.5703125" bestFit="1" customWidth="1"/>
  </cols>
  <sheetData>
    <row r="2" spans="2:19" ht="42.75" customHeight="1" x14ac:dyDescent="0.25">
      <c r="B2" s="101" t="s">
        <v>185</v>
      </c>
      <c r="C2" s="101"/>
      <c r="D2" s="101"/>
      <c r="E2" s="101"/>
      <c r="F2" s="101"/>
      <c r="G2" s="101"/>
      <c r="H2" s="101"/>
      <c r="I2" s="101"/>
      <c r="J2" s="101"/>
      <c r="K2" s="101"/>
    </row>
    <row r="3" spans="2:19" ht="24.75" customHeight="1" x14ac:dyDescent="0.25">
      <c r="B3" s="102" t="s">
        <v>10</v>
      </c>
      <c r="C3" s="102" t="s">
        <v>8</v>
      </c>
      <c r="D3" s="102"/>
      <c r="E3" s="102"/>
      <c r="F3" s="102" t="s">
        <v>9</v>
      </c>
      <c r="G3" s="102"/>
      <c r="H3" s="102"/>
      <c r="I3" s="102" t="s">
        <v>11</v>
      </c>
      <c r="J3" s="102"/>
      <c r="K3" s="102"/>
    </row>
    <row r="4" spans="2:19" ht="56.25" customHeight="1" x14ac:dyDescent="0.25">
      <c r="B4" s="102"/>
      <c r="C4" s="30" t="s">
        <v>1</v>
      </c>
      <c r="D4" s="30" t="s">
        <v>4</v>
      </c>
      <c r="E4" s="30" t="s">
        <v>115</v>
      </c>
      <c r="F4" s="30" t="s">
        <v>1</v>
      </c>
      <c r="G4" s="30" t="s">
        <v>4</v>
      </c>
      <c r="H4" s="30" t="s">
        <v>115</v>
      </c>
      <c r="I4" s="30" t="s">
        <v>1</v>
      </c>
      <c r="J4" s="30" t="s">
        <v>4</v>
      </c>
      <c r="K4" s="30" t="s">
        <v>115</v>
      </c>
    </row>
    <row r="5" spans="2:19" ht="17.25" x14ac:dyDescent="0.25">
      <c r="B5" s="11" t="s">
        <v>12</v>
      </c>
      <c r="C5" s="63">
        <v>3517534</v>
      </c>
      <c r="D5" s="64">
        <f>+C5/C$9</f>
        <v>0.46647555167909022</v>
      </c>
      <c r="E5" s="65">
        <v>2396.6798712</v>
      </c>
      <c r="F5" s="63">
        <v>3851341</v>
      </c>
      <c r="G5" s="64">
        <f>+F5/F$9</f>
        <v>0.47076313714398099</v>
      </c>
      <c r="H5" s="65">
        <v>1732.4029757000001</v>
      </c>
      <c r="I5" s="63">
        <v>7368875</v>
      </c>
      <c r="J5" s="64">
        <f>+I5/I$9</f>
        <v>0.46870666822714052</v>
      </c>
      <c r="K5" s="65">
        <v>2049.4956886</v>
      </c>
      <c r="N5" s="3"/>
      <c r="O5" s="4"/>
      <c r="P5" s="3"/>
      <c r="Q5" s="4"/>
      <c r="R5" s="3"/>
      <c r="S5" s="4"/>
    </row>
    <row r="6" spans="2:19" ht="17.25" x14ac:dyDescent="0.25">
      <c r="B6" s="11" t="s">
        <v>13</v>
      </c>
      <c r="C6" s="63">
        <v>1452708</v>
      </c>
      <c r="D6" s="64">
        <f t="shared" ref="D6:D8" si="0">+C6/C$9</f>
        <v>0.19264995469230084</v>
      </c>
      <c r="E6" s="65">
        <v>2334.3024303000002</v>
      </c>
      <c r="F6" s="63">
        <v>1599889</v>
      </c>
      <c r="G6" s="64">
        <f t="shared" ref="G6:G8" si="1">+F6/F$9</f>
        <v>0.19556013469649833</v>
      </c>
      <c r="H6" s="65">
        <v>1716.9807146000001</v>
      </c>
      <c r="I6" s="63">
        <v>3052597</v>
      </c>
      <c r="J6" s="64">
        <f t="shared" ref="J6:J8" si="2">+I6/I$9</f>
        <v>0.19416431535480852</v>
      </c>
      <c r="K6" s="65">
        <v>2010.7594856000001</v>
      </c>
      <c r="N6" s="3"/>
      <c r="O6" s="4"/>
      <c r="P6" s="3"/>
      <c r="Q6" s="4"/>
      <c r="R6" s="3"/>
      <c r="S6" s="4"/>
    </row>
    <row r="7" spans="2:19" ht="16.5" customHeight="1" x14ac:dyDescent="0.25">
      <c r="B7" s="11" t="s">
        <v>14</v>
      </c>
      <c r="C7" s="63">
        <v>2407847</v>
      </c>
      <c r="D7" s="64">
        <f t="shared" si="0"/>
        <v>0.31931511043925725</v>
      </c>
      <c r="E7" s="65">
        <v>1870.3025726999999</v>
      </c>
      <c r="F7" s="63">
        <v>2538562</v>
      </c>
      <c r="G7" s="64">
        <f t="shared" si="1"/>
        <v>0.31029748104738031</v>
      </c>
      <c r="H7" s="65">
        <v>1449.3518864</v>
      </c>
      <c r="I7" s="63">
        <v>4946409</v>
      </c>
      <c r="J7" s="64">
        <f t="shared" si="2"/>
        <v>0.31462263670896062</v>
      </c>
      <c r="K7" s="65">
        <v>1654.2651572</v>
      </c>
      <c r="N7" s="3"/>
      <c r="O7" s="4"/>
      <c r="P7" s="3"/>
      <c r="Q7" s="4"/>
      <c r="R7" s="3"/>
      <c r="S7" s="4"/>
    </row>
    <row r="8" spans="2:19" ht="17.25" x14ac:dyDescent="0.25">
      <c r="B8" s="11" t="s">
        <v>15</v>
      </c>
      <c r="C8" s="63">
        <v>162572</v>
      </c>
      <c r="D8" s="64">
        <f t="shared" si="0"/>
        <v>2.1559383189351702E-2</v>
      </c>
      <c r="E8" s="65">
        <v>743.19791970000006</v>
      </c>
      <c r="F8" s="63">
        <v>191267</v>
      </c>
      <c r="G8" s="64">
        <f t="shared" si="1"/>
        <v>2.3379247112140372E-2</v>
      </c>
      <c r="H8" s="65">
        <v>398.09993689999999</v>
      </c>
      <c r="I8" s="63">
        <v>353839</v>
      </c>
      <c r="J8" s="64">
        <f t="shared" si="2"/>
        <v>2.2506379709090352E-2</v>
      </c>
      <c r="K8" s="65">
        <v>556.65585999999996</v>
      </c>
      <c r="N8" s="3"/>
      <c r="O8" s="35"/>
      <c r="P8" s="3"/>
      <c r="Q8" s="35"/>
      <c r="R8" s="3"/>
      <c r="S8" s="35"/>
    </row>
    <row r="9" spans="2:19" ht="17.25" x14ac:dyDescent="0.25">
      <c r="B9" s="20" t="s">
        <v>108</v>
      </c>
      <c r="C9" s="66">
        <v>7540661</v>
      </c>
      <c r="D9" s="67">
        <f>SUM(D5:D8)</f>
        <v>1</v>
      </c>
      <c r="E9" s="68">
        <v>2180.9345837999999</v>
      </c>
      <c r="F9" s="66">
        <v>8181059</v>
      </c>
      <c r="G9" s="67">
        <f>SUM(G5:G8)</f>
        <v>1</v>
      </c>
      <c r="H9" s="68">
        <v>1610.3619557</v>
      </c>
      <c r="I9" s="66">
        <v>15721720</v>
      </c>
      <c r="J9" s="67">
        <f>SUM(J5:J8)</f>
        <v>1</v>
      </c>
      <c r="K9" s="68">
        <v>1884.0276084</v>
      </c>
      <c r="N9" s="3"/>
      <c r="O9" s="35"/>
      <c r="P9" s="3"/>
      <c r="Q9" s="35"/>
      <c r="R9" s="3"/>
      <c r="S9" s="35"/>
    </row>
    <row r="10" spans="2:19" ht="28.5" customHeight="1" x14ac:dyDescent="0.25">
      <c r="B10" s="105" t="s">
        <v>181</v>
      </c>
      <c r="C10" s="105"/>
      <c r="D10" s="105"/>
      <c r="E10" s="105"/>
      <c r="F10" s="105"/>
      <c r="G10" s="105"/>
      <c r="H10" s="105"/>
      <c r="I10" s="105"/>
      <c r="J10" s="105"/>
      <c r="K10" s="105"/>
      <c r="N10" s="3"/>
      <c r="O10" s="35"/>
      <c r="P10" s="3"/>
      <c r="Q10" s="35"/>
      <c r="R10" s="3"/>
      <c r="S10" s="35"/>
    </row>
    <row r="11" spans="2:19" x14ac:dyDescent="0.25">
      <c r="B11" s="103" t="s">
        <v>186</v>
      </c>
      <c r="C11" s="103"/>
      <c r="D11" s="103"/>
      <c r="E11" s="103"/>
      <c r="F11" s="103"/>
      <c r="G11" s="103"/>
      <c r="H11" s="103"/>
      <c r="I11" s="103"/>
      <c r="J11" s="103"/>
      <c r="K11" s="103"/>
    </row>
    <row r="12" spans="2:19" x14ac:dyDescent="0.25">
      <c r="B12" s="103" t="s">
        <v>187</v>
      </c>
      <c r="C12" s="103"/>
      <c r="D12" s="103"/>
      <c r="E12" s="103"/>
      <c r="F12" s="103"/>
      <c r="G12" s="103"/>
      <c r="H12" s="103"/>
      <c r="I12" s="103"/>
      <c r="J12" s="103"/>
      <c r="K12" s="103"/>
    </row>
  </sheetData>
  <mergeCells count="8">
    <mergeCell ref="B11:K11"/>
    <mergeCell ref="B12:K12"/>
    <mergeCell ref="B10:K10"/>
    <mergeCell ref="B2:K2"/>
    <mergeCell ref="B3:B4"/>
    <mergeCell ref="C3:E3"/>
    <mergeCell ref="F3:H3"/>
    <mergeCell ref="I3:K3"/>
  </mergeCells>
  <pageMargins left="0.70866141732283472" right="0.70866141732283472" top="0.74803149606299213" bottom="0.74803149606299213"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T39"/>
  <sheetViews>
    <sheetView zoomScaleNormal="100" workbookViewId="0">
      <selection activeCell="M14" sqref="M14"/>
    </sheetView>
  </sheetViews>
  <sheetFormatPr defaultRowHeight="15" x14ac:dyDescent="0.25"/>
  <cols>
    <col min="2" max="2" width="17.5703125" customWidth="1"/>
    <col min="3" max="3" width="19.5703125" customWidth="1"/>
    <col min="4" max="4" width="11" customWidth="1"/>
    <col min="5" max="5" width="21.42578125" customWidth="1"/>
    <col min="6" max="6" width="19.5703125" customWidth="1"/>
    <col min="7" max="7" width="14" customWidth="1"/>
    <col min="8" max="8" width="22.5703125" customWidth="1"/>
    <col min="9" max="9" width="16.5703125" customWidth="1"/>
    <col min="10" max="10" width="14.42578125" customWidth="1"/>
    <col min="11" max="11" width="17.42578125" customWidth="1"/>
    <col min="12" max="12" width="14.5703125" customWidth="1"/>
  </cols>
  <sheetData>
    <row r="2" spans="2:20" ht="42.75" customHeight="1" x14ac:dyDescent="0.25">
      <c r="B2" s="101" t="s">
        <v>191</v>
      </c>
      <c r="C2" s="101"/>
      <c r="D2" s="101"/>
      <c r="E2" s="101"/>
      <c r="F2" s="101"/>
      <c r="G2" s="101"/>
      <c r="H2" s="101"/>
      <c r="I2" s="101"/>
      <c r="J2" s="101"/>
      <c r="K2" s="101"/>
      <c r="L2" s="101"/>
    </row>
    <row r="3" spans="2:20" ht="17.25" customHeight="1" x14ac:dyDescent="0.25">
      <c r="B3" s="102" t="s">
        <v>17</v>
      </c>
      <c r="C3" s="102" t="s">
        <v>8</v>
      </c>
      <c r="D3" s="102"/>
      <c r="E3" s="102"/>
      <c r="F3" s="102" t="s">
        <v>9</v>
      </c>
      <c r="G3" s="102"/>
      <c r="H3" s="102"/>
      <c r="I3" s="102" t="s">
        <v>11</v>
      </c>
      <c r="J3" s="102"/>
      <c r="K3" s="102"/>
      <c r="L3" s="107" t="s">
        <v>18</v>
      </c>
    </row>
    <row r="4" spans="2:20" ht="51.75" customHeight="1" x14ac:dyDescent="0.25">
      <c r="B4" s="102"/>
      <c r="C4" s="30" t="s">
        <v>1</v>
      </c>
      <c r="D4" s="30" t="s">
        <v>4</v>
      </c>
      <c r="E4" s="30" t="s">
        <v>116</v>
      </c>
      <c r="F4" s="30" t="s">
        <v>1</v>
      </c>
      <c r="G4" s="30" t="s">
        <v>4</v>
      </c>
      <c r="H4" s="30" t="s">
        <v>116</v>
      </c>
      <c r="I4" s="30" t="s">
        <v>1</v>
      </c>
      <c r="J4" s="30" t="s">
        <v>4</v>
      </c>
      <c r="K4" s="30" t="s">
        <v>116</v>
      </c>
      <c r="L4" s="107"/>
    </row>
    <row r="5" spans="2:20" ht="17.25" x14ac:dyDescent="0.4">
      <c r="B5" s="11" t="s">
        <v>19</v>
      </c>
      <c r="C5" s="63">
        <v>239988</v>
      </c>
      <c r="D5" s="64">
        <f>+C5/C$13</f>
        <v>3.1825874058454058E-2</v>
      </c>
      <c r="E5" s="65">
        <v>437.40226100000001</v>
      </c>
      <c r="F5" s="63">
        <v>130532</v>
      </c>
      <c r="G5" s="64">
        <f>+F5/F$13</f>
        <v>1.5955397445024212E-2</v>
      </c>
      <c r="H5" s="65">
        <v>439.67703949999998</v>
      </c>
      <c r="I5" s="63">
        <v>370520</v>
      </c>
      <c r="J5" s="64">
        <f>+I5/I$13</f>
        <v>2.3567406427022299E-2</v>
      </c>
      <c r="K5" s="65">
        <v>438.20365199999998</v>
      </c>
      <c r="L5" s="69">
        <f>F5/C5</f>
        <v>0.54391052885977631</v>
      </c>
      <c r="O5" s="3"/>
      <c r="P5" s="4"/>
      <c r="Q5" s="3"/>
      <c r="R5" s="4"/>
      <c r="S5" s="3"/>
      <c r="T5" s="4"/>
    </row>
    <row r="6" spans="2:20" ht="17.25" x14ac:dyDescent="0.4">
      <c r="B6" s="11" t="s">
        <v>20</v>
      </c>
      <c r="C6" s="63">
        <v>120554</v>
      </c>
      <c r="D6" s="64">
        <f t="shared" ref="D6:D12" si="0">+C6/C$13</f>
        <v>1.5987201115234387E-2</v>
      </c>
      <c r="E6" s="65">
        <v>884.53116799999998</v>
      </c>
      <c r="F6" s="63">
        <v>95475</v>
      </c>
      <c r="G6" s="64">
        <f t="shared" ref="G6:G12" si="1">+F6/F$13</f>
        <v>1.1670253815644337E-2</v>
      </c>
      <c r="H6" s="65">
        <v>822.99218329999997</v>
      </c>
      <c r="I6" s="63">
        <v>216029</v>
      </c>
      <c r="J6" s="64">
        <f t="shared" ref="J6:J12" si="2">+I6/I$13</f>
        <v>1.3740805470752456E-2</v>
      </c>
      <c r="K6" s="65">
        <v>857.33373359999996</v>
      </c>
      <c r="L6" s="69">
        <f t="shared" ref="L6:L13" si="3">F6/C6</f>
        <v>0.79196874429716146</v>
      </c>
      <c r="O6" s="3"/>
      <c r="P6" s="4"/>
      <c r="Q6" s="3"/>
      <c r="R6" s="4"/>
      <c r="S6" s="3"/>
      <c r="T6" s="4"/>
    </row>
    <row r="7" spans="2:20" ht="17.25" x14ac:dyDescent="0.4">
      <c r="B7" s="11" t="s">
        <v>21</v>
      </c>
      <c r="C7" s="63">
        <v>440402</v>
      </c>
      <c r="D7" s="64">
        <f t="shared" si="0"/>
        <v>5.8403664296095156E-2</v>
      </c>
      <c r="E7" s="65">
        <v>1138.0633897</v>
      </c>
      <c r="F7" s="63">
        <v>504064</v>
      </c>
      <c r="G7" s="64">
        <f t="shared" si="1"/>
        <v>6.1613561867807774E-2</v>
      </c>
      <c r="H7" s="65">
        <v>852.1864415</v>
      </c>
      <c r="I7" s="63">
        <v>944466</v>
      </c>
      <c r="J7" s="64">
        <f t="shared" si="2"/>
        <v>6.0073988120760126E-2</v>
      </c>
      <c r="K7" s="65">
        <v>985.49010699999997</v>
      </c>
      <c r="L7" s="69">
        <f t="shared" si="3"/>
        <v>1.1445542935772317</v>
      </c>
      <c r="O7" s="3"/>
      <c r="P7" s="4"/>
      <c r="Q7" s="3"/>
      <c r="R7" s="4"/>
      <c r="S7" s="3"/>
      <c r="T7" s="4"/>
    </row>
    <row r="8" spans="2:20" ht="17.25" x14ac:dyDescent="0.4">
      <c r="B8" s="11" t="s">
        <v>22</v>
      </c>
      <c r="C8" s="63">
        <v>707171</v>
      </c>
      <c r="D8" s="64">
        <f t="shared" si="0"/>
        <v>9.3781085653411894E-2</v>
      </c>
      <c r="E8" s="65">
        <v>2152.5949277999998</v>
      </c>
      <c r="F8" s="63">
        <v>594453</v>
      </c>
      <c r="G8" s="64">
        <f t="shared" si="1"/>
        <v>7.2662135548271514E-2</v>
      </c>
      <c r="H8" s="65">
        <v>1477.6436719000001</v>
      </c>
      <c r="I8" s="63">
        <v>1301624</v>
      </c>
      <c r="J8" s="64">
        <f t="shared" si="2"/>
        <v>8.2791487161736135E-2</v>
      </c>
      <c r="K8" s="65">
        <v>1844.3440051</v>
      </c>
      <c r="L8" s="69">
        <f t="shared" si="3"/>
        <v>0.84060715159416888</v>
      </c>
      <c r="O8" s="3"/>
      <c r="P8" s="4"/>
      <c r="Q8" s="3"/>
      <c r="R8" s="4"/>
      <c r="S8" s="3"/>
      <c r="T8" s="4"/>
    </row>
    <row r="9" spans="2:20" ht="17.25" x14ac:dyDescent="0.4">
      <c r="B9" s="11" t="s">
        <v>23</v>
      </c>
      <c r="C9" s="63">
        <v>1369208</v>
      </c>
      <c r="D9" s="64">
        <f t="shared" si="0"/>
        <v>0.18157675120350919</v>
      </c>
      <c r="E9" s="65">
        <v>2411.9852105</v>
      </c>
      <c r="F9" s="63">
        <v>1218418</v>
      </c>
      <c r="G9" s="64">
        <f t="shared" si="1"/>
        <v>0.14893162936422877</v>
      </c>
      <c r="H9" s="65">
        <v>1760.2375393</v>
      </c>
      <c r="I9" s="63">
        <v>2587626</v>
      </c>
      <c r="J9" s="64">
        <f t="shared" si="2"/>
        <v>0.1645893166985048</v>
      </c>
      <c r="K9" s="65">
        <v>2105.1011809000001</v>
      </c>
      <c r="L9" s="69">
        <f t="shared" si="3"/>
        <v>0.88987064054548326</v>
      </c>
      <c r="O9" s="3"/>
      <c r="P9" s="4"/>
      <c r="Q9" s="3"/>
      <c r="R9" s="4"/>
      <c r="S9" s="3"/>
      <c r="T9" s="4"/>
    </row>
    <row r="10" spans="2:20" ht="17.25" x14ac:dyDescent="0.4">
      <c r="B10" s="11" t="s">
        <v>24</v>
      </c>
      <c r="C10" s="63">
        <v>2825992</v>
      </c>
      <c r="D10" s="64">
        <f t="shared" si="0"/>
        <v>0.37476734454305505</v>
      </c>
      <c r="E10" s="65">
        <v>2403.3992718</v>
      </c>
      <c r="F10" s="63">
        <v>2873293</v>
      </c>
      <c r="G10" s="64">
        <f t="shared" si="1"/>
        <v>0.35121297299517323</v>
      </c>
      <c r="H10" s="65">
        <v>1693.8918203000001</v>
      </c>
      <c r="I10" s="63">
        <v>5699285</v>
      </c>
      <c r="J10" s="64">
        <f t="shared" si="2"/>
        <v>0.36251043381850312</v>
      </c>
      <c r="K10" s="65">
        <v>2045.7012810000001</v>
      </c>
      <c r="L10" s="69">
        <f t="shared" si="3"/>
        <v>1.0167378393144779</v>
      </c>
      <c r="O10" s="3"/>
      <c r="P10" s="4"/>
      <c r="Q10" s="3"/>
      <c r="R10" s="4"/>
      <c r="S10" s="3"/>
      <c r="T10" s="4"/>
    </row>
    <row r="11" spans="2:20" ht="17.25" x14ac:dyDescent="0.4">
      <c r="B11" s="12" t="s">
        <v>25</v>
      </c>
      <c r="C11" s="63">
        <v>1837337</v>
      </c>
      <c r="D11" s="64">
        <f t="shared" si="0"/>
        <v>0.24365741605804375</v>
      </c>
      <c r="E11" s="65">
        <v>2240.2622661999999</v>
      </c>
      <c r="F11" s="63">
        <v>2764804</v>
      </c>
      <c r="G11" s="64">
        <f t="shared" si="1"/>
        <v>0.3379519709924978</v>
      </c>
      <c r="H11" s="65">
        <v>1706.7298896</v>
      </c>
      <c r="I11" s="63">
        <v>4602141</v>
      </c>
      <c r="J11" s="64">
        <f t="shared" si="2"/>
        <v>0.29272516296411211</v>
      </c>
      <c r="K11" s="65">
        <v>1919.7348314999999</v>
      </c>
      <c r="L11" s="69">
        <f t="shared" si="3"/>
        <v>1.504788724115391</v>
      </c>
      <c r="O11" s="3"/>
      <c r="P11" s="35"/>
      <c r="Q11" s="3"/>
      <c r="R11" s="35"/>
      <c r="S11" s="3"/>
      <c r="T11" s="35"/>
    </row>
    <row r="12" spans="2:20" ht="17.25" x14ac:dyDescent="0.4">
      <c r="B12" s="12" t="s">
        <v>16</v>
      </c>
      <c r="C12" s="63">
        <v>5</v>
      </c>
      <c r="D12" s="64">
        <f t="shared" si="0"/>
        <v>6.6307219649428427E-7</v>
      </c>
      <c r="E12" s="65">
        <v>658.29</v>
      </c>
      <c r="F12" s="63">
        <v>17</v>
      </c>
      <c r="G12" s="64">
        <f t="shared" si="1"/>
        <v>2.0779713523535347E-6</v>
      </c>
      <c r="H12" s="65">
        <v>1440.2529411999999</v>
      </c>
      <c r="I12" s="63">
        <v>22</v>
      </c>
      <c r="J12" s="64">
        <f t="shared" si="2"/>
        <v>1.3993386089671017E-6</v>
      </c>
      <c r="K12" s="65">
        <v>1262.5340908999999</v>
      </c>
      <c r="L12" s="69">
        <f t="shared" si="3"/>
        <v>3.4</v>
      </c>
      <c r="O12" s="38"/>
      <c r="P12" s="35"/>
      <c r="Q12" s="38"/>
      <c r="R12" s="35"/>
      <c r="S12" s="38"/>
      <c r="T12" s="35"/>
    </row>
    <row r="13" spans="2:20" ht="17.25" x14ac:dyDescent="0.4">
      <c r="B13" s="13" t="s">
        <v>108</v>
      </c>
      <c r="C13" s="66">
        <v>7540657</v>
      </c>
      <c r="D13" s="67">
        <f>SUM(D5:D12)</f>
        <v>1</v>
      </c>
      <c r="E13" s="68">
        <v>2180.9346013999998</v>
      </c>
      <c r="F13" s="66">
        <v>8181056</v>
      </c>
      <c r="G13" s="67">
        <f>SUM(G5:G12)</f>
        <v>1</v>
      </c>
      <c r="H13" s="68">
        <v>1610.3622863000001</v>
      </c>
      <c r="I13" s="66">
        <v>15721713</v>
      </c>
      <c r="J13" s="67">
        <f>SUM(J5:J12)</f>
        <v>1</v>
      </c>
      <c r="K13" s="68">
        <v>1884.0277655</v>
      </c>
      <c r="L13" s="70">
        <f t="shared" si="3"/>
        <v>1.0849261543125486</v>
      </c>
      <c r="O13" s="3"/>
      <c r="P13" s="35"/>
      <c r="Q13" s="3"/>
      <c r="R13" s="35"/>
      <c r="S13" s="3"/>
      <c r="T13" s="35"/>
    </row>
    <row r="14" spans="2:20" ht="29.25" customHeight="1" x14ac:dyDescent="0.25">
      <c r="B14" s="104" t="s">
        <v>181</v>
      </c>
      <c r="C14" s="104"/>
      <c r="D14" s="104"/>
      <c r="E14" s="104"/>
      <c r="F14" s="104"/>
      <c r="G14" s="104"/>
      <c r="H14" s="104"/>
      <c r="I14" s="104"/>
      <c r="J14" s="104"/>
      <c r="K14" s="104"/>
      <c r="L14" s="104"/>
      <c r="O14" s="3"/>
      <c r="P14" s="35"/>
      <c r="Q14" s="3"/>
      <c r="R14" s="35"/>
      <c r="S14" s="3"/>
      <c r="T14" s="35"/>
    </row>
    <row r="15" spans="2:20" ht="17.45" customHeight="1" x14ac:dyDescent="0.25">
      <c r="B15" s="103" t="s">
        <v>186</v>
      </c>
      <c r="C15" s="103"/>
      <c r="D15" s="103"/>
      <c r="E15" s="103"/>
      <c r="F15" s="103"/>
      <c r="G15" s="103"/>
      <c r="H15" s="103"/>
      <c r="I15" s="103"/>
      <c r="J15" s="103"/>
      <c r="K15" s="103"/>
      <c r="L15" s="103"/>
      <c r="O15" s="3"/>
      <c r="P15" s="35"/>
      <c r="Q15" s="3"/>
      <c r="R15" s="35"/>
      <c r="S15" s="3"/>
      <c r="T15" s="35"/>
    </row>
    <row r="16" spans="2:20" ht="15" customHeight="1" x14ac:dyDescent="0.25">
      <c r="B16" s="105" t="s">
        <v>187</v>
      </c>
      <c r="C16" s="105"/>
      <c r="D16" s="105"/>
      <c r="E16" s="105"/>
      <c r="F16" s="105"/>
      <c r="G16" s="105"/>
      <c r="H16" s="105"/>
      <c r="I16" s="105"/>
      <c r="J16" s="105"/>
      <c r="K16" s="105"/>
      <c r="L16" s="105"/>
      <c r="O16" s="3"/>
      <c r="P16" s="35"/>
      <c r="Q16" s="3"/>
      <c r="R16" s="35"/>
      <c r="S16" s="3"/>
      <c r="T16" s="35"/>
    </row>
    <row r="18" spans="1:1" x14ac:dyDescent="0.25">
      <c r="A18" s="55"/>
    </row>
    <row r="19" spans="1:1" x14ac:dyDescent="0.25">
      <c r="A19" s="53"/>
    </row>
    <row r="20" spans="1:1" x14ac:dyDescent="0.25">
      <c r="A20" s="54"/>
    </row>
    <row r="21" spans="1:1" ht="15" customHeight="1" x14ac:dyDescent="0.25"/>
    <row r="22" spans="1:1" ht="15" customHeight="1" x14ac:dyDescent="0.25"/>
    <row r="38" ht="15" customHeight="1" x14ac:dyDescent="0.25"/>
    <row r="39" ht="15" customHeight="1" x14ac:dyDescent="0.25"/>
  </sheetData>
  <mergeCells count="9">
    <mergeCell ref="B14:L14"/>
    <mergeCell ref="B16:L16"/>
    <mergeCell ref="B2:L2"/>
    <mergeCell ref="B3:B4"/>
    <mergeCell ref="C3:E3"/>
    <mergeCell ref="F3:H3"/>
    <mergeCell ref="I3:K3"/>
    <mergeCell ref="L3:L4"/>
    <mergeCell ref="B15:L15"/>
  </mergeCells>
  <pageMargins left="0.70866141732283472" right="0.70866141732283472" top="0.74803149606299213" bottom="0.74803149606299213" header="0.31496062992125984" footer="0.31496062992125984"/>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W16"/>
  <sheetViews>
    <sheetView zoomScaleNormal="100" workbookViewId="0"/>
  </sheetViews>
  <sheetFormatPr defaultRowHeight="15" x14ac:dyDescent="0.25"/>
  <cols>
    <col min="2" max="2" width="20.5703125" customWidth="1"/>
    <col min="3" max="3" width="13.5703125" customWidth="1"/>
    <col min="4" max="4" width="12.5703125" customWidth="1"/>
    <col min="5" max="5" width="13.42578125" customWidth="1"/>
    <col min="6" max="6" width="17.42578125" customWidth="1"/>
    <col min="7" max="7" width="13.5703125" customWidth="1"/>
    <col min="8" max="8" width="11.5703125" customWidth="1"/>
    <col min="9" max="9" width="14.42578125" customWidth="1"/>
    <col min="10" max="10" width="14.5703125" customWidth="1"/>
    <col min="11" max="11" width="15.42578125" customWidth="1"/>
    <col min="12" max="12" width="11.5703125" customWidth="1"/>
    <col min="13" max="13" width="14.5703125" customWidth="1"/>
    <col min="14" max="14" width="13.5703125" customWidth="1"/>
    <col min="15" max="15" width="10.5703125" customWidth="1"/>
    <col min="18" max="18" width="9.5703125" bestFit="1" customWidth="1"/>
    <col min="19" max="19" width="10.5703125" bestFit="1" customWidth="1"/>
    <col min="20" max="20" width="9.5703125" bestFit="1" customWidth="1"/>
    <col min="21" max="23" width="10.5703125" bestFit="1" customWidth="1"/>
  </cols>
  <sheetData>
    <row r="2" spans="2:23" ht="42.75" customHeight="1" x14ac:dyDescent="0.25">
      <c r="B2" s="101" t="s">
        <v>190</v>
      </c>
      <c r="C2" s="101"/>
      <c r="D2" s="101"/>
      <c r="E2" s="101"/>
      <c r="F2" s="101"/>
      <c r="G2" s="101"/>
      <c r="H2" s="101"/>
      <c r="I2" s="101"/>
      <c r="J2" s="101"/>
      <c r="K2" s="101"/>
      <c r="L2" s="101"/>
      <c r="M2" s="101"/>
      <c r="N2" s="101"/>
      <c r="O2" s="101"/>
    </row>
    <row r="3" spans="2:23" ht="17.25" customHeight="1" x14ac:dyDescent="0.25">
      <c r="B3" s="107" t="s">
        <v>117</v>
      </c>
      <c r="C3" s="108" t="s">
        <v>8</v>
      </c>
      <c r="D3" s="108"/>
      <c r="E3" s="108"/>
      <c r="F3" s="108"/>
      <c r="G3" s="108" t="s">
        <v>9</v>
      </c>
      <c r="H3" s="108"/>
      <c r="I3" s="108"/>
      <c r="J3" s="108"/>
      <c r="K3" s="108" t="s">
        <v>11</v>
      </c>
      <c r="L3" s="108"/>
      <c r="M3" s="108"/>
      <c r="N3" s="108"/>
      <c r="O3" s="107" t="s">
        <v>18</v>
      </c>
    </row>
    <row r="4" spans="2:23" ht="41.25" customHeight="1" x14ac:dyDescent="0.25">
      <c r="B4" s="107"/>
      <c r="C4" s="107" t="s">
        <v>1</v>
      </c>
      <c r="D4" s="107" t="s">
        <v>4</v>
      </c>
      <c r="E4" s="109" t="s">
        <v>26</v>
      </c>
      <c r="F4" s="109"/>
      <c r="G4" s="107" t="s">
        <v>1</v>
      </c>
      <c r="H4" s="107" t="s">
        <v>4</v>
      </c>
      <c r="I4" s="109" t="s">
        <v>26</v>
      </c>
      <c r="J4" s="109"/>
      <c r="K4" s="107" t="s">
        <v>1</v>
      </c>
      <c r="L4" s="107" t="s">
        <v>4</v>
      </c>
      <c r="M4" s="109" t="s">
        <v>26</v>
      </c>
      <c r="N4" s="109"/>
      <c r="O4" s="107"/>
    </row>
    <row r="5" spans="2:23" ht="32.25" customHeight="1" x14ac:dyDescent="0.25">
      <c r="B5" s="107"/>
      <c r="C5" s="107"/>
      <c r="D5" s="107"/>
      <c r="E5" s="30" t="s">
        <v>27</v>
      </c>
      <c r="F5" s="30" t="s">
        <v>28</v>
      </c>
      <c r="G5" s="107"/>
      <c r="H5" s="107"/>
      <c r="I5" s="30" t="s">
        <v>27</v>
      </c>
      <c r="J5" s="30" t="s">
        <v>28</v>
      </c>
      <c r="K5" s="107"/>
      <c r="L5" s="107"/>
      <c r="M5" s="30" t="s">
        <v>27</v>
      </c>
      <c r="N5" s="30" t="s">
        <v>28</v>
      </c>
      <c r="O5" s="107"/>
    </row>
    <row r="6" spans="2:23" ht="17.25" x14ac:dyDescent="0.25">
      <c r="B6" s="9" t="s">
        <v>29</v>
      </c>
      <c r="C6" s="63">
        <v>553869</v>
      </c>
      <c r="D6" s="71">
        <f>+C6/C$13</f>
        <v>7.3450987917372229E-2</v>
      </c>
      <c r="E6" s="65">
        <f>+F6/C6*1000000</f>
        <v>3541.7182635244076</v>
      </c>
      <c r="F6" s="65">
        <v>1961.6479529000001</v>
      </c>
      <c r="G6" s="63">
        <v>841344</v>
      </c>
      <c r="H6" s="71">
        <f>+G6/G$13</f>
        <v>0.10284047578681439</v>
      </c>
      <c r="I6" s="65">
        <f>+J6/G6*1000000</f>
        <v>3846.80087158166</v>
      </c>
      <c r="J6" s="65">
        <v>3236.4828324999999</v>
      </c>
      <c r="K6" s="63">
        <v>1395213</v>
      </c>
      <c r="L6" s="71">
        <f>+K6/K$13</f>
        <v>8.8744297697707378E-2</v>
      </c>
      <c r="M6" s="65">
        <f>+N6/K6*1000000</f>
        <v>3725.689758768016</v>
      </c>
      <c r="N6" s="65">
        <v>5198.1307853999997</v>
      </c>
      <c r="O6" s="72">
        <f>+G6/C6</f>
        <v>1.519030673318059</v>
      </c>
      <c r="P6" s="1"/>
      <c r="R6" s="5"/>
      <c r="S6" s="4"/>
      <c r="T6" s="5"/>
      <c r="U6" s="4"/>
      <c r="V6" s="5"/>
      <c r="W6" s="4"/>
    </row>
    <row r="7" spans="2:23" ht="17.25" x14ac:dyDescent="0.25">
      <c r="B7" s="9" t="s">
        <v>30</v>
      </c>
      <c r="C7" s="63">
        <v>893513</v>
      </c>
      <c r="D7" s="71">
        <f t="shared" ref="D7:D12" si="0">+C7/C$13</f>
        <v>0.11849266264588741</v>
      </c>
      <c r="E7" s="65">
        <f t="shared" ref="E7:E13" si="1">+F7/C7*1000000</f>
        <v>9034.0666806190839</v>
      </c>
      <c r="F7" s="65">
        <v>8072.0560219999998</v>
      </c>
      <c r="G7" s="63">
        <v>1886649</v>
      </c>
      <c r="H7" s="71">
        <f t="shared" ref="H7:H12" si="2">+G7/G$13</f>
        <v>0.2306118315489474</v>
      </c>
      <c r="I7" s="65">
        <f t="shared" ref="I7:I13" si="3">+J7/G7*1000000</f>
        <v>9019.973037274025</v>
      </c>
      <c r="J7" s="65">
        <v>17017.523110800001</v>
      </c>
      <c r="K7" s="63">
        <v>2780162</v>
      </c>
      <c r="L7" s="71">
        <f t="shared" ref="L7:L12" si="4">+K7/K$13</f>
        <v>0.17683574061871093</v>
      </c>
      <c r="M7" s="65">
        <f t="shared" ref="M7:M13" si="5">+N7/K7*1000000</f>
        <v>9024.5025767922871</v>
      </c>
      <c r="N7" s="65">
        <v>25089.579132899999</v>
      </c>
      <c r="O7" s="72">
        <f t="shared" ref="O7:O13" si="6">+G7/C7</f>
        <v>2.1114958596013711</v>
      </c>
      <c r="R7" s="5"/>
      <c r="S7" s="4"/>
      <c r="T7" s="5"/>
      <c r="U7" s="4"/>
      <c r="V7" s="5"/>
      <c r="W7" s="4"/>
    </row>
    <row r="8" spans="2:23" ht="17.25" x14ac:dyDescent="0.25">
      <c r="B8" s="9" t="s">
        <v>31</v>
      </c>
      <c r="C8" s="63">
        <v>1114445</v>
      </c>
      <c r="D8" s="71">
        <f t="shared" si="0"/>
        <v>0.14779142040730911</v>
      </c>
      <c r="E8" s="65">
        <f t="shared" si="1"/>
        <v>15225.12134129544</v>
      </c>
      <c r="F8" s="65">
        <v>16967.560353199999</v>
      </c>
      <c r="G8" s="63">
        <v>1681956</v>
      </c>
      <c r="H8" s="71">
        <f t="shared" si="2"/>
        <v>0.20559147660467916</v>
      </c>
      <c r="I8" s="65">
        <f t="shared" si="3"/>
        <v>15097.974979012532</v>
      </c>
      <c r="J8" s="65">
        <v>25394.1296038</v>
      </c>
      <c r="K8" s="63">
        <v>2796401</v>
      </c>
      <c r="L8" s="71">
        <f t="shared" si="4"/>
        <v>0.17786864287113624</v>
      </c>
      <c r="M8" s="65">
        <f t="shared" si="5"/>
        <v>15148.646405504791</v>
      </c>
      <c r="N8" s="65">
        <v>42361.689957000002</v>
      </c>
      <c r="O8" s="72">
        <f t="shared" si="6"/>
        <v>1.5092319495354189</v>
      </c>
      <c r="R8" s="5"/>
      <c r="S8" s="4"/>
      <c r="T8" s="5"/>
      <c r="U8" s="4"/>
      <c r="V8" s="5"/>
      <c r="W8" s="4"/>
    </row>
    <row r="9" spans="2:23" ht="17.25" x14ac:dyDescent="0.25">
      <c r="B9" s="9" t="s">
        <v>32</v>
      </c>
      <c r="C9" s="63">
        <v>1317158</v>
      </c>
      <c r="D9" s="71">
        <f t="shared" si="0"/>
        <v>0.17467407698078458</v>
      </c>
      <c r="E9" s="65">
        <f t="shared" si="1"/>
        <v>21249.29104321577</v>
      </c>
      <c r="F9" s="65">
        <v>27988.6736919</v>
      </c>
      <c r="G9" s="63">
        <v>1403866</v>
      </c>
      <c r="H9" s="71">
        <f t="shared" si="2"/>
        <v>0.17159954475331371</v>
      </c>
      <c r="I9" s="65">
        <f t="shared" si="3"/>
        <v>20922.303209921745</v>
      </c>
      <c r="J9" s="65">
        <v>29372.110118100001</v>
      </c>
      <c r="K9" s="63">
        <v>2721024</v>
      </c>
      <c r="L9" s="71">
        <f t="shared" si="4"/>
        <v>0.1730741929000135</v>
      </c>
      <c r="M9" s="65">
        <f t="shared" si="5"/>
        <v>21080.587238480806</v>
      </c>
      <c r="N9" s="65">
        <v>57360.783810000001</v>
      </c>
      <c r="O9" s="72">
        <f t="shared" si="6"/>
        <v>1.0658296119372164</v>
      </c>
      <c r="R9" s="5"/>
      <c r="S9" s="4"/>
      <c r="T9" s="5"/>
      <c r="U9" s="4"/>
      <c r="V9" s="5"/>
      <c r="W9" s="4"/>
    </row>
    <row r="10" spans="2:23" ht="17.25" x14ac:dyDescent="0.25">
      <c r="B10" s="9" t="s">
        <v>33</v>
      </c>
      <c r="C10" s="63">
        <v>1187884</v>
      </c>
      <c r="D10" s="71">
        <f t="shared" si="0"/>
        <v>0.15753048704881442</v>
      </c>
      <c r="E10" s="65">
        <f t="shared" si="1"/>
        <v>26883.190318583296</v>
      </c>
      <c r="F10" s="65">
        <v>31934.111648400001</v>
      </c>
      <c r="G10" s="63">
        <v>923427</v>
      </c>
      <c r="H10" s="71">
        <f t="shared" si="2"/>
        <v>0.11287377343202146</v>
      </c>
      <c r="I10" s="65">
        <f t="shared" si="3"/>
        <v>26842.064718922014</v>
      </c>
      <c r="J10" s="65">
        <v>24786.687297199998</v>
      </c>
      <c r="K10" s="63">
        <v>2111311</v>
      </c>
      <c r="L10" s="71">
        <f t="shared" si="4"/>
        <v>0.13429262192686298</v>
      </c>
      <c r="M10" s="65">
        <f t="shared" si="5"/>
        <v>26865.203158416738</v>
      </c>
      <c r="N10" s="65">
        <v>56720.7989456</v>
      </c>
      <c r="O10" s="72">
        <f t="shared" si="6"/>
        <v>0.7773713594930145</v>
      </c>
      <c r="R10" s="5"/>
      <c r="S10" s="4"/>
      <c r="T10" s="5"/>
      <c r="U10" s="4"/>
      <c r="V10" s="5"/>
      <c r="W10" s="4"/>
    </row>
    <row r="11" spans="2:23" ht="17.25" x14ac:dyDescent="0.25">
      <c r="B11" s="9" t="s">
        <v>34</v>
      </c>
      <c r="C11" s="63">
        <v>918635</v>
      </c>
      <c r="D11" s="71">
        <f t="shared" si="0"/>
        <v>0.12182420082271302</v>
      </c>
      <c r="E11" s="65">
        <f t="shared" si="1"/>
        <v>32640.042540943901</v>
      </c>
      <c r="F11" s="65">
        <v>29984.285479599999</v>
      </c>
      <c r="G11" s="63">
        <v>683277</v>
      </c>
      <c r="H11" s="71">
        <f t="shared" si="2"/>
        <v>8.3519383004082973E-2</v>
      </c>
      <c r="I11" s="65">
        <f t="shared" si="3"/>
        <v>32672.935626400416</v>
      </c>
      <c r="J11" s="65">
        <v>22324.665435999999</v>
      </c>
      <c r="K11" s="63">
        <v>1601912</v>
      </c>
      <c r="L11" s="71">
        <f t="shared" si="4"/>
        <v>0.10189165053187564</v>
      </c>
      <c r="M11" s="65">
        <f t="shared" si="5"/>
        <v>32654.072705367082</v>
      </c>
      <c r="N11" s="65">
        <v>52308.950915599999</v>
      </c>
      <c r="O11" s="72">
        <f t="shared" si="6"/>
        <v>0.74379595813353505</v>
      </c>
      <c r="R11" s="34"/>
      <c r="S11" s="35"/>
      <c r="T11" s="34"/>
      <c r="U11" s="35"/>
      <c r="V11" s="34"/>
      <c r="W11" s="35"/>
    </row>
    <row r="12" spans="2:23" ht="17.25" x14ac:dyDescent="0.25">
      <c r="B12" s="9" t="s">
        <v>35</v>
      </c>
      <c r="C12" s="63">
        <v>1555157</v>
      </c>
      <c r="D12" s="71">
        <f t="shared" si="0"/>
        <v>0.20623616417711921</v>
      </c>
      <c r="E12" s="65">
        <f t="shared" si="1"/>
        <v>51724.619991293483</v>
      </c>
      <c r="F12" s="65">
        <v>80439.904851800005</v>
      </c>
      <c r="G12" s="63">
        <v>760540</v>
      </c>
      <c r="H12" s="71">
        <f t="shared" si="2"/>
        <v>9.2963514870140901E-2</v>
      </c>
      <c r="I12" s="65">
        <f t="shared" si="3"/>
        <v>47284.794359665495</v>
      </c>
      <c r="J12" s="65">
        <v>35961.977502299997</v>
      </c>
      <c r="K12" s="63">
        <v>2315697</v>
      </c>
      <c r="L12" s="71">
        <f t="shared" si="4"/>
        <v>0.14729285345369336</v>
      </c>
      <c r="M12" s="65">
        <f t="shared" si="5"/>
        <v>50266.456429360143</v>
      </c>
      <c r="N12" s="65">
        <v>116401.8823541</v>
      </c>
      <c r="O12" s="72">
        <f t="shared" si="6"/>
        <v>0.48904387145477918</v>
      </c>
      <c r="R12" s="34"/>
      <c r="S12" s="35"/>
      <c r="T12" s="34"/>
      <c r="U12" s="35"/>
      <c r="V12" s="34"/>
      <c r="W12" s="35"/>
    </row>
    <row r="13" spans="2:23" ht="17.25" x14ac:dyDescent="0.25">
      <c r="B13" s="10" t="s">
        <v>108</v>
      </c>
      <c r="C13" s="66">
        <v>7540661</v>
      </c>
      <c r="D13" s="67">
        <f>SUM(D6:D12)</f>
        <v>1</v>
      </c>
      <c r="E13" s="68">
        <f t="shared" si="1"/>
        <v>26171.212311480387</v>
      </c>
      <c r="F13" s="68">
        <v>197348.23999989999</v>
      </c>
      <c r="G13" s="66">
        <v>8181059</v>
      </c>
      <c r="H13" s="67">
        <f>SUM(H6:H12)</f>
        <v>1</v>
      </c>
      <c r="I13" s="68">
        <f t="shared" si="3"/>
        <v>19324.34124979419</v>
      </c>
      <c r="J13" s="68">
        <v>158093.5759007</v>
      </c>
      <c r="K13" s="66">
        <v>15721720</v>
      </c>
      <c r="L13" s="67">
        <f>SUM(L6:L12)</f>
        <v>1</v>
      </c>
      <c r="M13" s="68">
        <f t="shared" si="5"/>
        <v>22608.328853369734</v>
      </c>
      <c r="N13" s="68">
        <v>355441.81590059999</v>
      </c>
      <c r="O13" s="72">
        <f t="shared" si="6"/>
        <v>1.0849259766484662</v>
      </c>
      <c r="R13" s="34"/>
      <c r="S13" s="35"/>
      <c r="T13" s="34"/>
      <c r="U13" s="35"/>
      <c r="V13" s="34"/>
      <c r="W13" s="35"/>
    </row>
    <row r="14" spans="2:23" ht="29.25" customHeight="1" x14ac:dyDescent="0.25">
      <c r="B14" s="105" t="s">
        <v>181</v>
      </c>
      <c r="C14" s="105"/>
      <c r="D14" s="105"/>
      <c r="E14" s="105"/>
      <c r="F14" s="105"/>
      <c r="G14" s="105"/>
      <c r="H14" s="105"/>
      <c r="I14" s="105"/>
      <c r="J14" s="105"/>
      <c r="K14" s="105"/>
      <c r="L14" s="105"/>
      <c r="M14" s="105"/>
      <c r="N14" s="105"/>
      <c r="O14" s="105"/>
      <c r="R14" s="34"/>
      <c r="S14" s="35"/>
      <c r="T14" s="34"/>
      <c r="U14" s="35"/>
      <c r="V14" s="34"/>
      <c r="W14" s="35"/>
    </row>
    <row r="15" spans="2:23" ht="17.45" customHeight="1" x14ac:dyDescent="0.25">
      <c r="B15" s="103" t="s">
        <v>186</v>
      </c>
      <c r="C15" s="103"/>
      <c r="D15" s="103"/>
      <c r="E15" s="103"/>
      <c r="F15" s="103"/>
      <c r="G15" s="103"/>
      <c r="H15" s="103"/>
      <c r="I15" s="103"/>
      <c r="J15" s="103"/>
      <c r="K15" s="103"/>
      <c r="L15" s="103"/>
      <c r="M15" s="103"/>
      <c r="N15" s="103"/>
      <c r="O15" s="103"/>
      <c r="R15" s="34"/>
      <c r="S15" s="35"/>
      <c r="T15" s="34"/>
      <c r="U15" s="35"/>
      <c r="V15" s="34"/>
      <c r="W15" s="35"/>
    </row>
    <row r="16" spans="2:23" ht="15.75" customHeight="1" x14ac:dyDescent="0.25">
      <c r="B16" s="105" t="s">
        <v>188</v>
      </c>
      <c r="C16" s="105"/>
      <c r="D16" s="105"/>
      <c r="E16" s="105"/>
      <c r="F16" s="105"/>
      <c r="G16" s="105"/>
      <c r="H16" s="105"/>
      <c r="I16" s="105"/>
      <c r="J16" s="105"/>
      <c r="K16" s="105"/>
      <c r="L16" s="105"/>
      <c r="M16" s="105"/>
      <c r="N16" s="105"/>
      <c r="O16" s="105"/>
      <c r="R16" s="34"/>
      <c r="S16" s="35"/>
      <c r="T16" s="34"/>
      <c r="U16" s="35"/>
      <c r="V16" s="34"/>
      <c r="W16" s="35"/>
    </row>
  </sheetData>
  <mergeCells count="18">
    <mergeCell ref="B15:O15"/>
    <mergeCell ref="L4:L5"/>
    <mergeCell ref="M4:N4"/>
    <mergeCell ref="B14:O14"/>
    <mergeCell ref="B16:O16"/>
    <mergeCell ref="B2:O2"/>
    <mergeCell ref="B3:B5"/>
    <mergeCell ref="C3:F3"/>
    <mergeCell ref="G3:J3"/>
    <mergeCell ref="K3:N3"/>
    <mergeCell ref="O3:O5"/>
    <mergeCell ref="C4:C5"/>
    <mergeCell ref="D4:D5"/>
    <mergeCell ref="E4:F4"/>
    <mergeCell ref="G4:G5"/>
    <mergeCell ref="H4:H5"/>
    <mergeCell ref="I4:J4"/>
    <mergeCell ref="K4:K5"/>
  </mergeCells>
  <pageMargins left="0.70866141732283472" right="0.70866141732283472" top="0.74803149606299213" bottom="0.74803149606299213" header="0.31496062992125984" footer="0.31496062992125984"/>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S16"/>
  <sheetViews>
    <sheetView zoomScaleNormal="100" workbookViewId="0"/>
  </sheetViews>
  <sheetFormatPr defaultRowHeight="15" x14ac:dyDescent="0.25"/>
  <cols>
    <col min="2" max="2" width="29.42578125" customWidth="1"/>
    <col min="3" max="3" width="16" customWidth="1"/>
    <col min="4" max="4" width="11.5703125" customWidth="1"/>
    <col min="5" max="5" width="20.42578125" customWidth="1"/>
    <col min="6" max="6" width="14.5703125" customWidth="1"/>
    <col min="7" max="7" width="13.42578125" customWidth="1"/>
    <col min="8" max="8" width="17.42578125" customWidth="1"/>
    <col min="9" max="10" width="11.5703125" customWidth="1"/>
    <col min="11" max="11" width="17.5703125" customWidth="1"/>
    <col min="14" max="14" width="9.5703125" bestFit="1" customWidth="1"/>
    <col min="15" max="15" width="8.5703125" bestFit="1" customWidth="1"/>
    <col min="16" max="16" width="9.5703125" bestFit="1" customWidth="1"/>
    <col min="17" max="17" width="8.5703125" bestFit="1" customWidth="1"/>
    <col min="18" max="18" width="10.5703125" bestFit="1" customWidth="1"/>
    <col min="19" max="19" width="8.5703125" bestFit="1" customWidth="1"/>
  </cols>
  <sheetData>
    <row r="2" spans="2:19" ht="51.75" customHeight="1" x14ac:dyDescent="0.25">
      <c r="B2" s="101" t="s">
        <v>189</v>
      </c>
      <c r="C2" s="101"/>
      <c r="D2" s="101"/>
      <c r="E2" s="101"/>
      <c r="F2" s="101"/>
      <c r="G2" s="101"/>
      <c r="H2" s="101"/>
      <c r="I2" s="101"/>
      <c r="J2" s="101"/>
      <c r="K2" s="101"/>
    </row>
    <row r="3" spans="2:19" ht="17.25" customHeight="1" x14ac:dyDescent="0.25">
      <c r="B3" s="107" t="s">
        <v>36</v>
      </c>
      <c r="C3" s="102" t="s">
        <v>8</v>
      </c>
      <c r="D3" s="102"/>
      <c r="E3" s="102"/>
      <c r="F3" s="102" t="s">
        <v>9</v>
      </c>
      <c r="G3" s="102"/>
      <c r="H3" s="102"/>
      <c r="I3" s="102" t="s">
        <v>11</v>
      </c>
      <c r="J3" s="102"/>
      <c r="K3" s="102"/>
    </row>
    <row r="4" spans="2:19" ht="70.349999999999994" customHeight="1" x14ac:dyDescent="0.25">
      <c r="B4" s="107"/>
      <c r="C4" s="30" t="s">
        <v>1</v>
      </c>
      <c r="D4" s="30" t="s">
        <v>4</v>
      </c>
      <c r="E4" s="30" t="s">
        <v>115</v>
      </c>
      <c r="F4" s="30" t="s">
        <v>1</v>
      </c>
      <c r="G4" s="30" t="s">
        <v>4</v>
      </c>
      <c r="H4" s="30" t="s">
        <v>115</v>
      </c>
      <c r="I4" s="30" t="s">
        <v>1</v>
      </c>
      <c r="J4" s="30" t="s">
        <v>4</v>
      </c>
      <c r="K4" s="30" t="s">
        <v>115</v>
      </c>
    </row>
    <row r="5" spans="2:19" ht="17.25" x14ac:dyDescent="0.25">
      <c r="B5" s="111" t="s">
        <v>37</v>
      </c>
      <c r="C5" s="112"/>
      <c r="D5" s="112"/>
      <c r="E5" s="112"/>
      <c r="F5" s="112"/>
      <c r="G5" s="112"/>
      <c r="H5" s="112"/>
      <c r="I5" s="112"/>
      <c r="J5" s="112"/>
      <c r="K5" s="113"/>
      <c r="N5" s="5"/>
      <c r="O5" s="4"/>
      <c r="P5" s="5"/>
      <c r="Q5" s="4"/>
      <c r="R5" s="5"/>
      <c r="S5" s="4"/>
    </row>
    <row r="6" spans="2:19" ht="17.25" x14ac:dyDescent="0.25">
      <c r="B6" s="11" t="s">
        <v>38</v>
      </c>
      <c r="C6" s="73">
        <v>5280601</v>
      </c>
      <c r="D6" s="74">
        <f>+C6/C$12</f>
        <v>0.70028356930513125</v>
      </c>
      <c r="E6" s="75">
        <v>2430.9334699000001</v>
      </c>
      <c r="F6" s="73">
        <v>3189643</v>
      </c>
      <c r="G6" s="74">
        <f>+F6/F$12</f>
        <v>0.38988143222044969</v>
      </c>
      <c r="H6" s="75">
        <v>1697.7771811</v>
      </c>
      <c r="I6" s="73">
        <v>8470244</v>
      </c>
      <c r="J6" s="74">
        <f>+I6/I$12</f>
        <v>0.53876064450963379</v>
      </c>
      <c r="K6" s="75">
        <v>2154.8485277999998</v>
      </c>
      <c r="M6" s="3"/>
      <c r="N6" s="5"/>
      <c r="O6" s="4"/>
      <c r="P6" s="5"/>
      <c r="Q6" s="4"/>
      <c r="R6" s="5"/>
      <c r="S6" s="4"/>
    </row>
    <row r="7" spans="2:19" ht="17.25" x14ac:dyDescent="0.25">
      <c r="B7" s="11" t="s">
        <v>39</v>
      </c>
      <c r="C7" s="73">
        <v>343847</v>
      </c>
      <c r="D7" s="74">
        <f t="shared" ref="D7:D11" si="0">+C7/C$12</f>
        <v>4.5599052921222689E-2</v>
      </c>
      <c r="E7" s="75">
        <v>1641.102793</v>
      </c>
      <c r="F7" s="73">
        <v>163093</v>
      </c>
      <c r="G7" s="74">
        <f t="shared" ref="G7:G11" si="1">+F7/F$12</f>
        <v>1.9935438676093157E-2</v>
      </c>
      <c r="H7" s="75">
        <v>1140.8347561999999</v>
      </c>
      <c r="I7" s="73">
        <v>506940</v>
      </c>
      <c r="J7" s="74">
        <f t="shared" ref="J7:J11" si="2">+I7/I$12</f>
        <v>3.2244563571924699E-2</v>
      </c>
      <c r="K7" s="75">
        <v>1480.1563005</v>
      </c>
      <c r="M7" s="3"/>
      <c r="N7" s="5"/>
      <c r="O7" s="4"/>
      <c r="P7" s="5"/>
      <c r="Q7" s="4"/>
      <c r="R7" s="5"/>
      <c r="S7" s="4"/>
    </row>
    <row r="8" spans="2:19" ht="17.25" x14ac:dyDescent="0.25">
      <c r="B8" s="11" t="s">
        <v>40</v>
      </c>
      <c r="C8" s="73">
        <v>74617</v>
      </c>
      <c r="D8" s="74">
        <f t="shared" si="0"/>
        <v>9.8952863681313879E-3</v>
      </c>
      <c r="E8" s="75">
        <v>946.22094430000004</v>
      </c>
      <c r="F8" s="73">
        <v>1216239</v>
      </c>
      <c r="G8" s="74">
        <f t="shared" si="1"/>
        <v>0.14866522781463867</v>
      </c>
      <c r="H8" s="75">
        <v>1180.3915151000001</v>
      </c>
      <c r="I8" s="73">
        <v>1290856</v>
      </c>
      <c r="J8" s="74">
        <f t="shared" si="2"/>
        <v>8.2106537961495307E-2</v>
      </c>
      <c r="K8" s="75">
        <v>1166.8554541000001</v>
      </c>
      <c r="M8" s="3"/>
      <c r="N8" s="5"/>
      <c r="O8" s="4"/>
      <c r="P8" s="5"/>
      <c r="Q8" s="4"/>
      <c r="R8" s="5"/>
      <c r="S8" s="4"/>
    </row>
    <row r="9" spans="2:19" ht="15.75" customHeight="1" x14ac:dyDescent="0.25">
      <c r="B9" s="11" t="s">
        <v>41</v>
      </c>
      <c r="C9" s="73">
        <v>877701</v>
      </c>
      <c r="D9" s="74">
        <f t="shared" si="0"/>
        <v>0.11639576424400991</v>
      </c>
      <c r="E9" s="75">
        <v>698.52636910000001</v>
      </c>
      <c r="F9" s="73">
        <v>1101020</v>
      </c>
      <c r="G9" s="74">
        <f t="shared" si="1"/>
        <v>0.13458159878812756</v>
      </c>
      <c r="H9" s="75">
        <v>662.24250429999995</v>
      </c>
      <c r="I9" s="73">
        <v>1978721</v>
      </c>
      <c r="J9" s="74">
        <f t="shared" si="2"/>
        <v>0.12585906631081079</v>
      </c>
      <c r="K9" s="75">
        <v>678.33693319999998</v>
      </c>
      <c r="M9" s="3"/>
      <c r="N9" s="5"/>
      <c r="O9" s="4"/>
      <c r="P9" s="5"/>
      <c r="Q9" s="4"/>
      <c r="R9" s="5"/>
      <c r="S9" s="4"/>
    </row>
    <row r="10" spans="2:19" ht="15.75" customHeight="1" x14ac:dyDescent="0.25">
      <c r="B10" s="11" t="s">
        <v>105</v>
      </c>
      <c r="C10" s="73">
        <v>353362</v>
      </c>
      <c r="D10" s="74">
        <f t="shared" si="0"/>
        <v>4.6860878641806068E-2</v>
      </c>
      <c r="E10" s="75">
        <v>2788.6382742000001</v>
      </c>
      <c r="F10" s="73">
        <v>1451722</v>
      </c>
      <c r="G10" s="74">
        <f t="shared" si="1"/>
        <v>0.17744915419874127</v>
      </c>
      <c r="H10" s="75">
        <v>2259.1119672</v>
      </c>
      <c r="I10" s="73">
        <v>1805084</v>
      </c>
      <c r="J10" s="74">
        <f t="shared" si="2"/>
        <v>0.11481466404439208</v>
      </c>
      <c r="K10" s="75">
        <v>2362.7716722</v>
      </c>
      <c r="M10" s="3"/>
      <c r="N10" s="5"/>
      <c r="O10" s="4"/>
      <c r="P10" s="5"/>
      <c r="Q10" s="4"/>
      <c r="R10" s="5"/>
      <c r="S10" s="4"/>
    </row>
    <row r="11" spans="2:19" ht="15.75" customHeight="1" x14ac:dyDescent="0.25">
      <c r="B11" s="12" t="s">
        <v>109</v>
      </c>
      <c r="C11" s="73">
        <v>610533</v>
      </c>
      <c r="D11" s="74">
        <f t="shared" si="0"/>
        <v>8.0965448519698738E-2</v>
      </c>
      <c r="E11" s="75">
        <v>2252.9660425000002</v>
      </c>
      <c r="F11" s="73">
        <v>1059342</v>
      </c>
      <c r="G11" s="74">
        <f t="shared" si="1"/>
        <v>0.12948714830194966</v>
      </c>
      <c r="H11" s="75">
        <v>2009.4718475</v>
      </c>
      <c r="I11" s="73">
        <v>1669875</v>
      </c>
      <c r="J11" s="74">
        <f t="shared" si="2"/>
        <v>0.10621452360174333</v>
      </c>
      <c r="K11" s="75">
        <v>2098.4972185000001</v>
      </c>
      <c r="M11" s="3"/>
      <c r="N11" s="34"/>
      <c r="O11" s="35"/>
      <c r="P11" s="34"/>
      <c r="Q11" s="35"/>
      <c r="R11" s="34"/>
      <c r="S11" s="35"/>
    </row>
    <row r="12" spans="2:19" ht="21" customHeight="1" x14ac:dyDescent="0.25">
      <c r="B12" s="13" t="s">
        <v>108</v>
      </c>
      <c r="C12" s="76">
        <v>7540661</v>
      </c>
      <c r="D12" s="77">
        <f>SUM(D6:D11)</f>
        <v>1</v>
      </c>
      <c r="E12" s="78">
        <v>2180.9345837999999</v>
      </c>
      <c r="F12" s="76">
        <v>8181059</v>
      </c>
      <c r="G12" s="77">
        <f>SUM(G6:G11)</f>
        <v>1</v>
      </c>
      <c r="H12" s="78">
        <v>1610.3619557</v>
      </c>
      <c r="I12" s="76">
        <v>15721720</v>
      </c>
      <c r="J12" s="77">
        <f>SUM(J6:J11)</f>
        <v>1</v>
      </c>
      <c r="K12" s="78">
        <v>1884.0276084</v>
      </c>
      <c r="M12" s="3"/>
      <c r="N12" s="36"/>
      <c r="O12" s="3"/>
      <c r="P12" s="36"/>
      <c r="Q12" s="3"/>
      <c r="R12" s="36"/>
    </row>
    <row r="13" spans="2:19" ht="29.85" customHeight="1" x14ac:dyDescent="0.25">
      <c r="B13" s="105" t="s">
        <v>181</v>
      </c>
      <c r="C13" s="105"/>
      <c r="D13" s="105"/>
      <c r="E13" s="105"/>
      <c r="F13" s="105"/>
      <c r="G13" s="105"/>
      <c r="H13" s="105"/>
      <c r="I13" s="105"/>
      <c r="J13" s="105"/>
      <c r="K13" s="105"/>
      <c r="M13" s="3"/>
      <c r="N13" s="36"/>
      <c r="O13" s="3"/>
      <c r="P13" s="36"/>
      <c r="Q13" s="3"/>
      <c r="R13" s="36"/>
    </row>
    <row r="14" spans="2:19" ht="17.45" customHeight="1" x14ac:dyDescent="0.25">
      <c r="B14" s="103" t="s">
        <v>186</v>
      </c>
      <c r="C14" s="103"/>
      <c r="D14" s="103"/>
      <c r="E14" s="103"/>
      <c r="F14" s="103"/>
      <c r="G14" s="103"/>
      <c r="H14" s="103"/>
      <c r="I14" s="103"/>
      <c r="J14" s="103"/>
      <c r="K14" s="103"/>
      <c r="M14" s="3"/>
      <c r="N14" s="36"/>
      <c r="O14" s="3"/>
      <c r="P14" s="36"/>
      <c r="Q14" s="3"/>
      <c r="R14" s="36"/>
    </row>
    <row r="15" spans="2:19" x14ac:dyDescent="0.25">
      <c r="B15" s="105" t="s">
        <v>187</v>
      </c>
      <c r="C15" s="105"/>
      <c r="D15" s="105"/>
      <c r="E15" s="105"/>
      <c r="F15" s="105"/>
      <c r="G15" s="105"/>
      <c r="H15" s="105"/>
      <c r="I15" s="105"/>
      <c r="J15" s="105"/>
      <c r="K15" s="105"/>
      <c r="M15" s="3"/>
      <c r="N15" s="36"/>
      <c r="O15" s="3"/>
      <c r="P15" s="36"/>
      <c r="Q15" s="3"/>
      <c r="R15" s="36"/>
    </row>
    <row r="16" spans="2:19" x14ac:dyDescent="0.25">
      <c r="B16" s="110" t="s">
        <v>192</v>
      </c>
      <c r="C16" s="110"/>
      <c r="D16" s="110"/>
      <c r="E16" s="110"/>
      <c r="F16" s="110"/>
      <c r="G16" s="110"/>
      <c r="H16" s="110"/>
      <c r="I16" s="110"/>
      <c r="J16" s="110"/>
      <c r="K16" s="110"/>
    </row>
  </sheetData>
  <mergeCells count="10">
    <mergeCell ref="B16:K16"/>
    <mergeCell ref="B13:K13"/>
    <mergeCell ref="B15:K15"/>
    <mergeCell ref="B2:K2"/>
    <mergeCell ref="B3:B4"/>
    <mergeCell ref="C3:E3"/>
    <mergeCell ref="F3:H3"/>
    <mergeCell ref="I3:K3"/>
    <mergeCell ref="B5:K5"/>
    <mergeCell ref="B14:K14"/>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M31"/>
  <sheetViews>
    <sheetView topLeftCell="A7" zoomScaleNormal="100" workbookViewId="0"/>
  </sheetViews>
  <sheetFormatPr defaultRowHeight="15" x14ac:dyDescent="0.25"/>
  <cols>
    <col min="2" max="2" width="19" customWidth="1"/>
    <col min="3" max="3" width="13.42578125" customWidth="1"/>
    <col min="4" max="4" width="15" customWidth="1"/>
    <col min="5" max="5" width="13.5703125" customWidth="1"/>
    <col min="6" max="7" width="12.5703125" customWidth="1"/>
    <col min="8" max="8" width="11.5703125" customWidth="1"/>
    <col min="9" max="9" width="11.42578125" customWidth="1"/>
    <col min="10" max="10" width="12" customWidth="1"/>
    <col min="11" max="11" width="12.42578125" customWidth="1"/>
    <col min="12" max="12" width="13.5703125" customWidth="1"/>
    <col min="13" max="13" width="9.140625" style="56"/>
  </cols>
  <sheetData>
    <row r="2" spans="2:12" ht="42.75" customHeight="1" x14ac:dyDescent="0.25">
      <c r="B2" s="101" t="s">
        <v>162</v>
      </c>
      <c r="C2" s="101"/>
      <c r="D2" s="101"/>
      <c r="E2" s="101"/>
      <c r="F2" s="101"/>
      <c r="G2" s="101"/>
      <c r="H2" s="101"/>
      <c r="I2" s="101"/>
      <c r="J2" s="101"/>
      <c r="K2" s="101"/>
      <c r="L2" s="101"/>
    </row>
    <row r="3" spans="2:12" ht="23.25" customHeight="1" x14ac:dyDescent="0.25">
      <c r="B3" s="114" t="s">
        <v>42</v>
      </c>
      <c r="C3" s="107" t="s">
        <v>43</v>
      </c>
      <c r="D3" s="107"/>
      <c r="E3" s="107"/>
      <c r="F3" s="107"/>
      <c r="G3" s="107"/>
      <c r="H3" s="107"/>
      <c r="I3" s="107"/>
      <c r="J3" s="107"/>
      <c r="K3" s="107"/>
      <c r="L3" s="107" t="s">
        <v>44</v>
      </c>
    </row>
    <row r="4" spans="2:12" ht="21" customHeight="1" x14ac:dyDescent="0.25">
      <c r="B4" s="114"/>
      <c r="C4" s="30" t="s">
        <v>45</v>
      </c>
      <c r="D4" s="30" t="s">
        <v>46</v>
      </c>
      <c r="E4" s="30" t="s">
        <v>47</v>
      </c>
      <c r="F4" s="30" t="s">
        <v>48</v>
      </c>
      <c r="G4" s="30" t="s">
        <v>49</v>
      </c>
      <c r="H4" s="30" t="s">
        <v>50</v>
      </c>
      <c r="I4" s="30" t="s">
        <v>51</v>
      </c>
      <c r="J4" s="30" t="s">
        <v>52</v>
      </c>
      <c r="K4" s="30" t="s">
        <v>53</v>
      </c>
      <c r="L4" s="107"/>
    </row>
    <row r="5" spans="2:12" ht="17.25" x14ac:dyDescent="0.25">
      <c r="B5" s="16" t="s">
        <v>54</v>
      </c>
      <c r="C5" s="79">
        <v>8538.01</v>
      </c>
      <c r="D5" s="79">
        <v>12199.46</v>
      </c>
      <c r="E5" s="79">
        <v>15936.77</v>
      </c>
      <c r="F5" s="79">
        <v>19281.73</v>
      </c>
      <c r="G5" s="79">
        <v>22460.100000000002</v>
      </c>
      <c r="H5" s="79">
        <v>25335.829999999998</v>
      </c>
      <c r="I5" s="79">
        <v>29125.72</v>
      </c>
      <c r="J5" s="79">
        <v>33431.32</v>
      </c>
      <c r="K5" s="79">
        <v>40090.379999999997</v>
      </c>
      <c r="L5" s="79">
        <v>31.620407635978719</v>
      </c>
    </row>
    <row r="6" spans="2:12" ht="17.25" x14ac:dyDescent="0.25">
      <c r="B6" s="16" t="s">
        <v>55</v>
      </c>
      <c r="C6" s="79">
        <v>9555.52</v>
      </c>
      <c r="D6" s="79">
        <v>14053.25</v>
      </c>
      <c r="E6" s="79">
        <v>17530.63</v>
      </c>
      <c r="F6" s="79">
        <v>20573.73</v>
      </c>
      <c r="G6" s="79">
        <v>23343.97</v>
      </c>
      <c r="H6" s="79">
        <v>26211.77</v>
      </c>
      <c r="I6" s="79">
        <v>30056.000000000004</v>
      </c>
      <c r="J6" s="79">
        <v>34559.01</v>
      </c>
      <c r="K6" s="79">
        <v>40659.450000000004</v>
      </c>
      <c r="L6" s="79">
        <v>29.181560199734491</v>
      </c>
    </row>
    <row r="7" spans="2:12" ht="17.25" x14ac:dyDescent="0.25">
      <c r="B7" s="16" t="s">
        <v>56</v>
      </c>
      <c r="C7" s="79">
        <v>8538.01</v>
      </c>
      <c r="D7" s="79">
        <v>12402.13</v>
      </c>
      <c r="E7" s="79">
        <v>16256.76</v>
      </c>
      <c r="F7" s="79">
        <v>19759.41</v>
      </c>
      <c r="G7" s="79">
        <v>23006.49</v>
      </c>
      <c r="H7" s="79">
        <v>25990.38</v>
      </c>
      <c r="I7" s="79">
        <v>29866.98</v>
      </c>
      <c r="J7" s="79">
        <v>34455.33</v>
      </c>
      <c r="K7" s="79">
        <v>41905.89</v>
      </c>
      <c r="L7" s="79">
        <v>32.405302558108588</v>
      </c>
    </row>
    <row r="8" spans="2:12" ht="17.25" x14ac:dyDescent="0.25">
      <c r="B8" s="11" t="s">
        <v>111</v>
      </c>
      <c r="C8" s="79">
        <v>9059.83</v>
      </c>
      <c r="D8" s="79">
        <v>12886.77</v>
      </c>
      <c r="E8" s="79">
        <v>16435.38</v>
      </c>
      <c r="F8" s="79">
        <v>19695.13</v>
      </c>
      <c r="G8" s="79">
        <v>22955.140000000003</v>
      </c>
      <c r="H8" s="79">
        <v>26011.7</v>
      </c>
      <c r="I8" s="79">
        <v>30004.65</v>
      </c>
      <c r="J8" s="79">
        <v>34442.33</v>
      </c>
      <c r="K8" s="79">
        <v>40874.080000000002</v>
      </c>
      <c r="L8" s="79">
        <v>30.900444051648858</v>
      </c>
    </row>
    <row r="9" spans="2:12" ht="17.25" x14ac:dyDescent="0.25">
      <c r="B9" s="16" t="s">
        <v>58</v>
      </c>
      <c r="C9" s="79">
        <v>8538.01</v>
      </c>
      <c r="D9" s="79">
        <v>11908.65</v>
      </c>
      <c r="E9" s="79">
        <v>15577.77</v>
      </c>
      <c r="F9" s="79">
        <v>18299.84</v>
      </c>
      <c r="G9" s="79">
        <v>21234.59</v>
      </c>
      <c r="H9" s="79">
        <v>24038.3</v>
      </c>
      <c r="I9" s="79">
        <v>27629.03</v>
      </c>
      <c r="J9" s="79">
        <v>31809.57</v>
      </c>
      <c r="K9" s="79">
        <v>38610.519999999997</v>
      </c>
      <c r="L9" s="79">
        <v>31.379170225911533</v>
      </c>
    </row>
    <row r="10" spans="2:12" ht="17.25" x14ac:dyDescent="0.25">
      <c r="B10" s="16" t="s">
        <v>110</v>
      </c>
      <c r="C10" s="79">
        <v>8538.01</v>
      </c>
      <c r="D10" s="79">
        <v>12709.18</v>
      </c>
      <c r="E10" s="79">
        <v>16326.77</v>
      </c>
      <c r="F10" s="79">
        <v>19661.59</v>
      </c>
      <c r="G10" s="79">
        <v>22825.14</v>
      </c>
      <c r="H10" s="79">
        <v>25763.01</v>
      </c>
      <c r="I10" s="79">
        <v>29623.230000000003</v>
      </c>
      <c r="J10" s="79">
        <v>33972.119999999995</v>
      </c>
      <c r="K10" s="79">
        <v>40826.369999999995</v>
      </c>
      <c r="L10" s="79">
        <v>31.359096383548678</v>
      </c>
    </row>
    <row r="11" spans="2:12" ht="17.25" x14ac:dyDescent="0.25">
      <c r="B11" s="16" t="s">
        <v>57</v>
      </c>
      <c r="C11" s="79">
        <v>8202.01</v>
      </c>
      <c r="D11" s="79">
        <v>10714.41</v>
      </c>
      <c r="E11" s="79">
        <v>15279.929999999998</v>
      </c>
      <c r="F11" s="79">
        <v>18737.419999999998</v>
      </c>
      <c r="G11" s="79">
        <v>22529.52</v>
      </c>
      <c r="H11" s="79">
        <v>26018.98</v>
      </c>
      <c r="I11" s="79">
        <v>30294.23</v>
      </c>
      <c r="J11" s="79">
        <v>34977.800000000003</v>
      </c>
      <c r="K11" s="79">
        <v>42071.71</v>
      </c>
      <c r="L11" s="79">
        <v>33.78890059165677</v>
      </c>
    </row>
    <row r="12" spans="2:12" ht="17.25" x14ac:dyDescent="0.25">
      <c r="B12" s="16" t="s">
        <v>112</v>
      </c>
      <c r="C12" s="79">
        <v>8610.61</v>
      </c>
      <c r="D12" s="79">
        <v>12840.33</v>
      </c>
      <c r="E12" s="79">
        <v>16217.5</v>
      </c>
      <c r="F12" s="79">
        <v>19424.990000000002</v>
      </c>
      <c r="G12" s="79">
        <v>22586.79</v>
      </c>
      <c r="H12" s="79">
        <v>25556.7</v>
      </c>
      <c r="I12" s="79">
        <v>29420.04</v>
      </c>
      <c r="J12" s="79">
        <v>33782.450000000004</v>
      </c>
      <c r="K12" s="79">
        <v>40834.559999999998</v>
      </c>
      <c r="L12" s="79">
        <v>31.471569641359597</v>
      </c>
    </row>
    <row r="13" spans="2:12" ht="17.25" x14ac:dyDescent="0.25">
      <c r="B13" s="16" t="s">
        <v>59</v>
      </c>
      <c r="C13" s="79">
        <v>8538.01</v>
      </c>
      <c r="D13" s="79">
        <v>11646.18</v>
      </c>
      <c r="E13" s="79">
        <v>15715.309999999998</v>
      </c>
      <c r="F13" s="79">
        <v>18558.28</v>
      </c>
      <c r="G13" s="79">
        <v>21711.3</v>
      </c>
      <c r="H13" s="79">
        <v>24657.56</v>
      </c>
      <c r="I13" s="79">
        <v>28488.85</v>
      </c>
      <c r="J13" s="79">
        <v>32953.700000000004</v>
      </c>
      <c r="K13" s="79">
        <v>39910.910000000003</v>
      </c>
      <c r="L13" s="79">
        <v>32.257678329752906</v>
      </c>
    </row>
    <row r="14" spans="2:12" ht="17.25" x14ac:dyDescent="0.25">
      <c r="B14" s="16" t="s">
        <v>60</v>
      </c>
      <c r="C14" s="79">
        <v>7471.88</v>
      </c>
      <c r="D14" s="79">
        <v>10427.43</v>
      </c>
      <c r="E14" s="79">
        <v>14810.130000000001</v>
      </c>
      <c r="F14" s="79">
        <v>17441.84</v>
      </c>
      <c r="G14" s="79">
        <v>20663.37</v>
      </c>
      <c r="H14" s="79">
        <v>23756.720000000001</v>
      </c>
      <c r="I14" s="79">
        <v>27563.9</v>
      </c>
      <c r="J14" s="79">
        <v>32030.050000000003</v>
      </c>
      <c r="K14" s="79">
        <v>38640.549999999996</v>
      </c>
      <c r="L14" s="79">
        <v>33.329421621124865</v>
      </c>
    </row>
    <row r="15" spans="2:12" ht="17.25" x14ac:dyDescent="0.25">
      <c r="B15" s="16" t="s">
        <v>61</v>
      </c>
      <c r="C15" s="79">
        <v>8343.66</v>
      </c>
      <c r="D15" s="79">
        <v>11074.31</v>
      </c>
      <c r="E15" s="79">
        <v>14896.570000000002</v>
      </c>
      <c r="F15" s="79">
        <v>17280.25</v>
      </c>
      <c r="G15" s="79">
        <v>20104.695</v>
      </c>
      <c r="H15" s="79">
        <v>23103.73</v>
      </c>
      <c r="I15" s="79">
        <v>26400.399999999998</v>
      </c>
      <c r="J15" s="79">
        <v>31127.329999999998</v>
      </c>
      <c r="K15" s="79">
        <v>38176.32</v>
      </c>
      <c r="L15" s="79">
        <v>32.01679205318726</v>
      </c>
    </row>
    <row r="16" spans="2:12" ht="17.25" x14ac:dyDescent="0.25">
      <c r="B16" s="16" t="s">
        <v>62</v>
      </c>
      <c r="C16" s="79">
        <v>6381.12</v>
      </c>
      <c r="D16" s="79">
        <v>9555.52</v>
      </c>
      <c r="E16" s="79">
        <v>13023.27</v>
      </c>
      <c r="F16" s="79">
        <v>16373.77</v>
      </c>
      <c r="G16" s="79">
        <v>20895.55</v>
      </c>
      <c r="H16" s="79">
        <v>25289.68</v>
      </c>
      <c r="I16" s="79">
        <v>30510.87</v>
      </c>
      <c r="J16" s="79">
        <v>36488.53</v>
      </c>
      <c r="K16" s="79">
        <v>45468.800000000003</v>
      </c>
      <c r="L16" s="79">
        <v>39.055606793998862</v>
      </c>
    </row>
    <row r="17" spans="2:13" ht="17.25" x14ac:dyDescent="0.25">
      <c r="B17" s="16" t="s">
        <v>63</v>
      </c>
      <c r="C17" s="79">
        <v>6741.3449999999993</v>
      </c>
      <c r="D17" s="79">
        <v>9555.52</v>
      </c>
      <c r="E17" s="79">
        <v>12627.875</v>
      </c>
      <c r="F17" s="79">
        <v>15825.990000000002</v>
      </c>
      <c r="G17" s="79">
        <v>18606.899999999998</v>
      </c>
      <c r="H17" s="79">
        <v>21904.675000000003</v>
      </c>
      <c r="I17" s="79">
        <v>25621.895</v>
      </c>
      <c r="J17" s="79">
        <v>30965.644999999997</v>
      </c>
      <c r="K17" s="79">
        <v>38160.264999999999</v>
      </c>
      <c r="L17" s="79">
        <v>34.675207430405543</v>
      </c>
    </row>
    <row r="18" spans="2:13" ht="17.25" x14ac:dyDescent="0.25">
      <c r="B18" s="16" t="s">
        <v>64</v>
      </c>
      <c r="C18" s="79">
        <v>6821.2300000000005</v>
      </c>
      <c r="D18" s="79">
        <v>8801.9500000000007</v>
      </c>
      <c r="E18" s="79">
        <v>11513.9</v>
      </c>
      <c r="F18" s="79">
        <v>14671.539999999999</v>
      </c>
      <c r="G18" s="79">
        <v>17044.27</v>
      </c>
      <c r="H18" s="79">
        <v>20376.849999999999</v>
      </c>
      <c r="I18" s="79">
        <v>24164.01</v>
      </c>
      <c r="J18" s="79">
        <v>29850.28</v>
      </c>
      <c r="K18" s="79">
        <v>37146.46</v>
      </c>
      <c r="L18" s="79">
        <v>35.412224070565145</v>
      </c>
    </row>
    <row r="19" spans="2:13" ht="17.25" x14ac:dyDescent="0.25">
      <c r="B19" s="16" t="s">
        <v>65</v>
      </c>
      <c r="C19" s="79">
        <v>4467.58</v>
      </c>
      <c r="D19" s="79">
        <v>8256.2000000000007</v>
      </c>
      <c r="E19" s="79">
        <v>9555.65</v>
      </c>
      <c r="F19" s="79">
        <v>12955.01</v>
      </c>
      <c r="G19" s="79">
        <v>15936.77</v>
      </c>
      <c r="H19" s="79">
        <v>19336.259999999998</v>
      </c>
      <c r="I19" s="79">
        <v>23807.940000000002</v>
      </c>
      <c r="J19" s="79">
        <v>29725.09</v>
      </c>
      <c r="K19" s="79">
        <v>37753.299999999996</v>
      </c>
      <c r="L19" s="79">
        <v>38.255869566596232</v>
      </c>
    </row>
    <row r="20" spans="2:13" ht="17.25" x14ac:dyDescent="0.25">
      <c r="B20" s="16" t="s">
        <v>66</v>
      </c>
      <c r="C20" s="79">
        <v>5657.99</v>
      </c>
      <c r="D20" s="79">
        <v>8583.9500000000007</v>
      </c>
      <c r="E20" s="79">
        <v>10714.41</v>
      </c>
      <c r="F20" s="79">
        <v>14228.34</v>
      </c>
      <c r="G20" s="79">
        <v>16326.77</v>
      </c>
      <c r="H20" s="79">
        <v>20144.02</v>
      </c>
      <c r="I20" s="79">
        <v>24142.36</v>
      </c>
      <c r="J20" s="79">
        <v>29602.170000000002</v>
      </c>
      <c r="K20" s="79">
        <v>37003.590000000004</v>
      </c>
      <c r="L20" s="79">
        <v>36.308535242723693</v>
      </c>
    </row>
    <row r="21" spans="2:13" ht="17.25" x14ac:dyDescent="0.25">
      <c r="B21" s="16" t="s">
        <v>67</v>
      </c>
      <c r="C21" s="79">
        <v>6381.12</v>
      </c>
      <c r="D21" s="79">
        <v>8762</v>
      </c>
      <c r="E21" s="79">
        <v>11320.98</v>
      </c>
      <c r="F21" s="79">
        <v>14555.440000000002</v>
      </c>
      <c r="G21" s="79">
        <v>16799.25</v>
      </c>
      <c r="H21" s="79">
        <v>20211.12</v>
      </c>
      <c r="I21" s="79">
        <v>23932.219999999998</v>
      </c>
      <c r="J21" s="79">
        <v>29152.890000000003</v>
      </c>
      <c r="K21" s="79">
        <v>36134.54</v>
      </c>
      <c r="L21" s="79">
        <v>34.798002278368969</v>
      </c>
    </row>
    <row r="22" spans="2:13" ht="17.25" x14ac:dyDescent="0.25">
      <c r="B22" s="16" t="s">
        <v>68</v>
      </c>
      <c r="C22" s="79">
        <v>4467.58</v>
      </c>
      <c r="D22" s="79">
        <v>8354.84</v>
      </c>
      <c r="E22" s="79">
        <v>9945.65</v>
      </c>
      <c r="F22" s="79">
        <v>13098.529999999999</v>
      </c>
      <c r="G22" s="79">
        <v>15936.77</v>
      </c>
      <c r="H22" s="79">
        <v>19251.22</v>
      </c>
      <c r="I22" s="79">
        <v>23343.71</v>
      </c>
      <c r="J22" s="79">
        <v>28675.79</v>
      </c>
      <c r="K22" s="79">
        <v>36046.14</v>
      </c>
      <c r="L22" s="79">
        <v>36.922127184238896</v>
      </c>
    </row>
    <row r="23" spans="2:13" ht="17.25" x14ac:dyDescent="0.25">
      <c r="B23" s="16" t="s">
        <v>69</v>
      </c>
      <c r="C23" s="79">
        <v>5657.99</v>
      </c>
      <c r="D23" s="79">
        <v>8538.01</v>
      </c>
      <c r="E23" s="79">
        <v>9872.4599999999991</v>
      </c>
      <c r="F23" s="79">
        <v>12997.14</v>
      </c>
      <c r="G23" s="79">
        <v>15936.64</v>
      </c>
      <c r="H23" s="79">
        <v>18861.36</v>
      </c>
      <c r="I23" s="79">
        <v>23285.47</v>
      </c>
      <c r="J23" s="79">
        <v>29242.53</v>
      </c>
      <c r="K23" s="79">
        <v>37436.230000000003</v>
      </c>
      <c r="L23" s="79">
        <v>37.901028814173202</v>
      </c>
    </row>
    <row r="24" spans="2:13" ht="17.25" x14ac:dyDescent="0.25">
      <c r="B24" s="16" t="s">
        <v>70</v>
      </c>
      <c r="C24" s="79">
        <v>6381.12</v>
      </c>
      <c r="D24" s="79">
        <v>9555.52</v>
      </c>
      <c r="E24" s="79">
        <v>12128.48</v>
      </c>
      <c r="F24" s="79">
        <v>15716.99</v>
      </c>
      <c r="G24" s="79">
        <v>18297.89</v>
      </c>
      <c r="H24" s="79">
        <v>21892.52</v>
      </c>
      <c r="I24" s="79">
        <v>25738.51</v>
      </c>
      <c r="J24" s="79">
        <v>31015.01</v>
      </c>
      <c r="K24" s="79">
        <v>38117.69</v>
      </c>
      <c r="L24" s="79">
        <v>35.098267206902833</v>
      </c>
    </row>
    <row r="25" spans="2:13" s="2" customFormat="1" ht="27.75" customHeight="1" x14ac:dyDescent="0.2">
      <c r="B25" s="17" t="s">
        <v>71</v>
      </c>
      <c r="C25" s="80">
        <v>7115.1600000000008</v>
      </c>
      <c r="D25" s="80">
        <v>9878.83</v>
      </c>
      <c r="E25" s="80">
        <v>13970.060000000001</v>
      </c>
      <c r="F25" s="80">
        <v>16719.82</v>
      </c>
      <c r="G25" s="80">
        <v>20361.379999999997</v>
      </c>
      <c r="H25" s="80">
        <v>23654.02</v>
      </c>
      <c r="I25" s="80">
        <v>27774.49</v>
      </c>
      <c r="J25" s="80">
        <v>32530.940000000002</v>
      </c>
      <c r="K25" s="80">
        <v>39629.07</v>
      </c>
      <c r="L25" s="80">
        <v>34.628388112373209</v>
      </c>
      <c r="M25" s="57"/>
    </row>
    <row r="26" spans="2:13" ht="17.25" x14ac:dyDescent="0.25">
      <c r="B26" s="16" t="s">
        <v>72</v>
      </c>
      <c r="C26" s="79">
        <v>8538.01</v>
      </c>
      <c r="D26" s="79">
        <v>12301.64</v>
      </c>
      <c r="E26" s="79">
        <v>15983.310000000001</v>
      </c>
      <c r="F26" s="79">
        <v>19286.28</v>
      </c>
      <c r="G26" s="79">
        <v>22487.66</v>
      </c>
      <c r="H26" s="79">
        <v>25445.42</v>
      </c>
      <c r="I26" s="79">
        <v>29330.340000000004</v>
      </c>
      <c r="J26" s="79">
        <v>33744.75</v>
      </c>
      <c r="K26" s="79">
        <v>40756.43</v>
      </c>
      <c r="L26" s="79">
        <v>31.956236655283622</v>
      </c>
    </row>
    <row r="27" spans="2:13" ht="17.25" x14ac:dyDescent="0.25">
      <c r="B27" s="16" t="s">
        <v>13</v>
      </c>
      <c r="C27" s="79">
        <v>7186.7900000000009</v>
      </c>
      <c r="D27" s="79">
        <v>9992.65</v>
      </c>
      <c r="E27" s="79">
        <v>14520.87</v>
      </c>
      <c r="F27" s="79">
        <v>17422.73</v>
      </c>
      <c r="G27" s="79">
        <v>21031.01</v>
      </c>
      <c r="H27" s="79">
        <v>24504.87</v>
      </c>
      <c r="I27" s="79">
        <v>28924.16</v>
      </c>
      <c r="J27" s="79">
        <v>34074.039999999994</v>
      </c>
      <c r="K27" s="79">
        <v>42101.799999999996</v>
      </c>
      <c r="L27" s="79">
        <v>35.633444987729192</v>
      </c>
    </row>
    <row r="28" spans="2:13" ht="15" customHeight="1" x14ac:dyDescent="0.25">
      <c r="B28" s="16" t="s">
        <v>14</v>
      </c>
      <c r="C28" s="79">
        <v>5657.99</v>
      </c>
      <c r="D28" s="79">
        <v>8538.01</v>
      </c>
      <c r="E28" s="79">
        <v>10101.65</v>
      </c>
      <c r="F28" s="79">
        <v>13887.900000000001</v>
      </c>
      <c r="G28" s="79">
        <v>16146.849999999999</v>
      </c>
      <c r="H28" s="79">
        <v>19892.990000000002</v>
      </c>
      <c r="I28" s="79">
        <v>23979.54</v>
      </c>
      <c r="J28" s="79">
        <v>29721.579999999998</v>
      </c>
      <c r="K28" s="79">
        <v>37411.270000000004</v>
      </c>
      <c r="L28" s="79">
        <v>37.003037618035371</v>
      </c>
    </row>
    <row r="29" spans="2:13" ht="30" customHeight="1" x14ac:dyDescent="0.25">
      <c r="B29" s="104" t="s">
        <v>181</v>
      </c>
      <c r="C29" s="104"/>
      <c r="D29" s="104"/>
      <c r="E29" s="104"/>
      <c r="F29" s="104"/>
      <c r="G29" s="104"/>
      <c r="H29" s="104"/>
      <c r="I29" s="104"/>
      <c r="J29" s="104"/>
      <c r="K29" s="104"/>
      <c r="L29" s="104"/>
    </row>
    <row r="30" spans="2:13" ht="15" customHeight="1" x14ac:dyDescent="0.25">
      <c r="B30" s="103" t="s">
        <v>186</v>
      </c>
      <c r="C30" s="103"/>
      <c r="D30" s="103"/>
      <c r="E30" s="103"/>
      <c r="F30" s="103"/>
      <c r="G30" s="103"/>
      <c r="H30" s="103"/>
      <c r="I30" s="103"/>
      <c r="J30" s="103"/>
      <c r="K30" s="103"/>
      <c r="L30" s="103"/>
    </row>
    <row r="31" spans="2:13" ht="15.75" x14ac:dyDescent="0.3">
      <c r="C31" s="14"/>
      <c r="D31" s="14"/>
      <c r="E31" s="14"/>
      <c r="F31" s="14"/>
      <c r="G31" s="15"/>
      <c r="H31" s="15"/>
      <c r="I31" s="37"/>
      <c r="J31" s="37"/>
      <c r="K31" s="37"/>
      <c r="L31" s="37"/>
    </row>
  </sheetData>
  <mergeCells count="6">
    <mergeCell ref="B30:L30"/>
    <mergeCell ref="B2:L2"/>
    <mergeCell ref="B3:B4"/>
    <mergeCell ref="C3:K3"/>
    <mergeCell ref="L3:L4"/>
    <mergeCell ref="B29:L29"/>
  </mergeCells>
  <pageMargins left="0.70866141732283472" right="0.70866141732283472" top="0.74803149606299213" bottom="0.7480314960629921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C68F-EFAD-47FC-B63A-3FCFD48CBF73}">
  <sheetPr>
    <pageSetUpPr fitToPage="1"/>
  </sheetPr>
  <dimension ref="B2:H14"/>
  <sheetViews>
    <sheetView workbookViewId="0"/>
  </sheetViews>
  <sheetFormatPr defaultRowHeight="15" x14ac:dyDescent="0.25"/>
  <cols>
    <col min="2" max="2" width="35.5703125" customWidth="1"/>
    <col min="3" max="3" width="17.5703125" customWidth="1"/>
    <col min="4" max="4" width="19.140625" customWidth="1"/>
    <col min="5" max="5" width="18.42578125" customWidth="1"/>
    <col min="6" max="6" width="13.5703125" customWidth="1"/>
    <col min="7" max="7" width="16.42578125" customWidth="1"/>
    <col min="8" max="8" width="19" customWidth="1"/>
  </cols>
  <sheetData>
    <row r="2" spans="2:8" ht="48" customHeight="1" x14ac:dyDescent="0.25">
      <c r="B2" s="101" t="s">
        <v>194</v>
      </c>
      <c r="C2" s="101"/>
      <c r="D2" s="101"/>
      <c r="E2" s="101"/>
      <c r="F2" s="101"/>
      <c r="G2" s="101"/>
      <c r="H2" s="101"/>
    </row>
    <row r="3" spans="2:8" ht="24.75" customHeight="1" x14ac:dyDescent="0.25">
      <c r="B3" s="102" t="s">
        <v>78</v>
      </c>
      <c r="C3" s="102"/>
      <c r="D3" s="102"/>
      <c r="E3" s="102"/>
      <c r="F3" s="102"/>
      <c r="G3" s="102"/>
      <c r="H3" s="102"/>
    </row>
    <row r="4" spans="2:8" ht="41.85" customHeight="1" x14ac:dyDescent="0.25">
      <c r="B4" s="102"/>
      <c r="C4" s="29">
        <v>2023</v>
      </c>
      <c r="D4" s="29">
        <v>2024</v>
      </c>
      <c r="E4" s="30" t="s">
        <v>164</v>
      </c>
      <c r="F4" s="30">
        <v>2023</v>
      </c>
      <c r="G4" s="30">
        <v>2024</v>
      </c>
      <c r="H4" s="30" t="s">
        <v>164</v>
      </c>
    </row>
    <row r="5" spans="2:8" ht="17.25" x14ac:dyDescent="0.25">
      <c r="B5" s="20" t="s">
        <v>81</v>
      </c>
      <c r="C5" s="21">
        <v>16770564</v>
      </c>
      <c r="D5" s="21">
        <v>16843177</v>
      </c>
      <c r="E5" s="81">
        <v>4.329788789452671E-3</v>
      </c>
      <c r="F5" s="22">
        <v>1373.1716070151247</v>
      </c>
      <c r="G5" s="22">
        <v>1443.9687152156625</v>
      </c>
      <c r="H5" s="81">
        <v>5.1557363871242767E-2</v>
      </c>
    </row>
    <row r="6" spans="2:8" ht="57" customHeight="1" x14ac:dyDescent="0.25">
      <c r="B6" s="16" t="s">
        <v>82</v>
      </c>
      <c r="C6" s="19">
        <v>7904039</v>
      </c>
      <c r="D6" s="19">
        <v>7874253</v>
      </c>
      <c r="E6" s="82">
        <v>-3.76845306557827E-3</v>
      </c>
      <c r="F6" s="23">
        <v>1340.48</v>
      </c>
      <c r="G6" s="23">
        <v>1408.49</v>
      </c>
      <c r="H6" s="82">
        <v>5.0735557412270316E-2</v>
      </c>
    </row>
    <row r="7" spans="2:8" ht="20.25" customHeight="1" x14ac:dyDescent="0.25">
      <c r="B7" s="16" t="s">
        <v>83</v>
      </c>
      <c r="C7" s="19">
        <v>3137572</v>
      </c>
      <c r="D7" s="19">
        <v>3155842</v>
      </c>
      <c r="E7" s="82">
        <v>5.8229739429087601E-3</v>
      </c>
      <c r="F7" s="23">
        <v>2110.7199999999998</v>
      </c>
      <c r="G7" s="23">
        <v>2221.4299999999998</v>
      </c>
      <c r="H7" s="82">
        <v>5.2451296240145551E-2</v>
      </c>
    </row>
    <row r="8" spans="2:8" ht="32.25" customHeight="1" x14ac:dyDescent="0.25">
      <c r="B8" s="16" t="s">
        <v>84</v>
      </c>
      <c r="C8" s="19">
        <v>5022262</v>
      </c>
      <c r="D8" s="19">
        <v>5059495</v>
      </c>
      <c r="E8" s="82">
        <v>7.4135917242070803E-3</v>
      </c>
      <c r="F8" s="23">
        <v>896.47</v>
      </c>
      <c r="G8" s="23">
        <v>941.88</v>
      </c>
      <c r="H8" s="82">
        <v>5.0654232712751046E-2</v>
      </c>
    </row>
    <row r="9" spans="2:8" ht="20.25" customHeight="1" x14ac:dyDescent="0.25">
      <c r="B9" s="16" t="s">
        <v>107</v>
      </c>
      <c r="C9" s="19">
        <v>706691</v>
      </c>
      <c r="D9" s="19">
        <v>753587</v>
      </c>
      <c r="E9" s="82">
        <v>6.6359979113926659E-2</v>
      </c>
      <c r="F9" s="23">
        <v>1852.03</v>
      </c>
      <c r="G9" s="23">
        <v>1929.83</v>
      </c>
      <c r="H9" s="82">
        <v>4.2007958834360037E-2</v>
      </c>
    </row>
    <row r="10" spans="2:8" ht="20.25" customHeight="1" x14ac:dyDescent="0.25">
      <c r="B10" s="17" t="s">
        <v>85</v>
      </c>
      <c r="C10" s="18">
        <v>4142774</v>
      </c>
      <c r="D10" s="18">
        <v>4298814</v>
      </c>
      <c r="E10" s="81">
        <v>3.7665583495503308E-2</v>
      </c>
      <c r="F10" s="24">
        <v>487.79226769792416</v>
      </c>
      <c r="G10" s="24">
        <v>501.89156404766516</v>
      </c>
      <c r="H10" s="81">
        <v>2.8904304728488039E-2</v>
      </c>
    </row>
    <row r="11" spans="2:8" ht="18" customHeight="1" x14ac:dyDescent="0.25">
      <c r="B11" s="16" t="s">
        <v>86</v>
      </c>
      <c r="C11" s="19">
        <v>844820</v>
      </c>
      <c r="D11" s="19">
        <v>884807</v>
      </c>
      <c r="E11" s="82">
        <v>4.7331976042233936E-2</v>
      </c>
      <c r="F11" s="23">
        <v>513.79999999999995</v>
      </c>
      <c r="G11" s="23">
        <v>541.91</v>
      </c>
      <c r="H11" s="82">
        <v>5.4710003892565195E-2</v>
      </c>
    </row>
    <row r="12" spans="2:8" ht="20.25" customHeight="1" x14ac:dyDescent="0.25">
      <c r="B12" s="16" t="s">
        <v>87</v>
      </c>
      <c r="C12" s="19">
        <v>3297954</v>
      </c>
      <c r="D12" s="19">
        <v>3414007</v>
      </c>
      <c r="E12" s="82">
        <v>3.5189393181348283E-2</v>
      </c>
      <c r="F12" s="23">
        <v>481.13</v>
      </c>
      <c r="G12" s="23">
        <v>491.52</v>
      </c>
      <c r="H12" s="82">
        <v>2.1594995115665094E-2</v>
      </c>
    </row>
    <row r="13" spans="2:8" s="25" customFormat="1" ht="19.5" customHeight="1" x14ac:dyDescent="0.25">
      <c r="B13" s="17" t="s">
        <v>108</v>
      </c>
      <c r="C13" s="18">
        <v>20913338</v>
      </c>
      <c r="D13" s="18">
        <v>21141991</v>
      </c>
      <c r="E13" s="81">
        <v>1.0933357458288162E-2</v>
      </c>
      <c r="F13" s="24">
        <v>1197.78</v>
      </c>
      <c r="G13" s="24">
        <v>1252.4100000000001</v>
      </c>
      <c r="H13" s="81">
        <v>4.5609377348094116E-2</v>
      </c>
    </row>
    <row r="14" spans="2:8" ht="15" customHeight="1" x14ac:dyDescent="0.25">
      <c r="B14" s="115" t="s">
        <v>193</v>
      </c>
      <c r="C14" s="115"/>
      <c r="D14" s="115"/>
      <c r="E14" s="115"/>
      <c r="F14" s="115"/>
      <c r="G14" s="115"/>
      <c r="H14" s="115"/>
    </row>
  </sheetData>
  <mergeCells count="5">
    <mergeCell ref="B2:H2"/>
    <mergeCell ref="B3:B4"/>
    <mergeCell ref="C3:E3"/>
    <mergeCell ref="F3:H3"/>
    <mergeCell ref="B14:H14"/>
  </mergeCells>
  <pageMargins left="0.7" right="0.7" top="0.75" bottom="0.75" header="0.3" footer="0.3"/>
  <pageSetup paperSize="9"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AD15B-5736-4643-9FD3-F8450C2AD721}">
  <sheetPr>
    <pageSetUpPr fitToPage="1"/>
  </sheetPr>
  <dimension ref="B2:K19"/>
  <sheetViews>
    <sheetView workbookViewId="0"/>
  </sheetViews>
  <sheetFormatPr defaultRowHeight="15" x14ac:dyDescent="0.25"/>
  <cols>
    <col min="2" max="2" width="24" customWidth="1"/>
    <col min="3" max="3" width="15" customWidth="1"/>
    <col min="4" max="4" width="13.42578125" customWidth="1"/>
    <col min="5" max="5" width="18.5703125" customWidth="1"/>
    <col min="6" max="6" width="15.5703125" customWidth="1"/>
    <col min="7" max="7" width="13.5703125" customWidth="1"/>
    <col min="8" max="8" width="15.42578125" customWidth="1"/>
    <col min="9" max="9" width="17.42578125" customWidth="1"/>
    <col min="10" max="10" width="12.42578125" customWidth="1"/>
    <col min="11" max="11" width="16.42578125" customWidth="1"/>
  </cols>
  <sheetData>
    <row r="2" spans="2:11" ht="38.25" customHeight="1" x14ac:dyDescent="0.25">
      <c r="B2" s="101" t="s">
        <v>195</v>
      </c>
      <c r="C2" s="101"/>
      <c r="D2" s="101"/>
      <c r="E2" s="101"/>
      <c r="F2" s="101"/>
      <c r="G2" s="101"/>
      <c r="H2" s="101"/>
      <c r="I2" s="101"/>
      <c r="J2" s="101"/>
      <c r="K2" s="101"/>
    </row>
    <row r="3" spans="2:11" ht="26.25" customHeight="1" x14ac:dyDescent="0.25">
      <c r="B3" s="117" t="s">
        <v>88</v>
      </c>
      <c r="C3" s="102" t="s">
        <v>8</v>
      </c>
      <c r="D3" s="102"/>
      <c r="E3" s="102"/>
      <c r="F3" s="102" t="s">
        <v>9</v>
      </c>
      <c r="G3" s="102"/>
      <c r="H3" s="102"/>
      <c r="I3" s="102" t="s">
        <v>11</v>
      </c>
      <c r="J3" s="102"/>
      <c r="K3" s="102"/>
    </row>
    <row r="4" spans="2:11" ht="39.6" customHeight="1" x14ac:dyDescent="0.25">
      <c r="B4" s="117"/>
      <c r="C4" s="30" t="s">
        <v>79</v>
      </c>
      <c r="D4" s="30" t="s">
        <v>4</v>
      </c>
      <c r="E4" s="30" t="s">
        <v>80</v>
      </c>
      <c r="F4" s="30" t="s">
        <v>79</v>
      </c>
      <c r="G4" s="30" t="s">
        <v>4</v>
      </c>
      <c r="H4" s="30" t="s">
        <v>80</v>
      </c>
      <c r="I4" s="30" t="s">
        <v>79</v>
      </c>
      <c r="J4" s="30" t="s">
        <v>4</v>
      </c>
      <c r="K4" s="30" t="s">
        <v>80</v>
      </c>
    </row>
    <row r="5" spans="2:11" ht="17.25" x14ac:dyDescent="0.25">
      <c r="B5" s="20" t="s">
        <v>81</v>
      </c>
      <c r="C5" s="83">
        <v>7546491</v>
      </c>
      <c r="D5" s="84">
        <v>0.80988886592242448</v>
      </c>
      <c r="E5" s="85">
        <v>1829.9990728167568</v>
      </c>
      <c r="F5" s="83">
        <v>9296686</v>
      </c>
      <c r="G5" s="84">
        <v>0.78625179158050407</v>
      </c>
      <c r="H5" s="85">
        <v>1130.606910964832</v>
      </c>
      <c r="I5" s="83">
        <v>16843177</v>
      </c>
      <c r="J5" s="84">
        <v>0.79666938653034147</v>
      </c>
      <c r="K5" s="85">
        <v>1443.9667968917029</v>
      </c>
    </row>
    <row r="6" spans="2:11" ht="27.75" customHeight="1" x14ac:dyDescent="0.25">
      <c r="B6" s="16" t="s">
        <v>118</v>
      </c>
      <c r="C6" s="86">
        <v>4569997</v>
      </c>
      <c r="D6" s="74">
        <v>0.49045174606302211</v>
      </c>
      <c r="E6" s="75">
        <v>2277.5</v>
      </c>
      <c r="F6" s="86">
        <v>2357585</v>
      </c>
      <c r="G6" s="74">
        <v>0.19938883921144832</v>
      </c>
      <c r="H6" s="75">
        <v>1852.48</v>
      </c>
      <c r="I6" s="86">
        <v>6927582</v>
      </c>
      <c r="J6" s="74">
        <v>0.32766932877797555</v>
      </c>
      <c r="K6" s="75">
        <v>2132.86</v>
      </c>
    </row>
    <row r="7" spans="2:11" ht="21" customHeight="1" x14ac:dyDescent="0.25">
      <c r="B7" s="16" t="s">
        <v>73</v>
      </c>
      <c r="C7" s="86">
        <v>1918481</v>
      </c>
      <c r="D7" s="74">
        <v>0.20589124155633642</v>
      </c>
      <c r="E7" s="75">
        <v>1260.3399999999999</v>
      </c>
      <c r="F7" s="86">
        <v>2987929</v>
      </c>
      <c r="G7" s="74">
        <v>0.25269913702208979</v>
      </c>
      <c r="H7" s="75">
        <v>867.2</v>
      </c>
      <c r="I7" s="86">
        <v>4906410</v>
      </c>
      <c r="J7" s="74">
        <v>0.23206943943926567</v>
      </c>
      <c r="K7" s="75">
        <v>1020.92</v>
      </c>
    </row>
    <row r="8" spans="2:11" ht="24.75" customHeight="1" x14ac:dyDescent="0.25">
      <c r="B8" s="16" t="s">
        <v>74</v>
      </c>
      <c r="C8" s="86">
        <v>500127</v>
      </c>
      <c r="D8" s="74">
        <v>5.3673593309418163E-2</v>
      </c>
      <c r="E8" s="75">
        <v>1324.92</v>
      </c>
      <c r="F8" s="86">
        <v>353413</v>
      </c>
      <c r="G8" s="74">
        <v>2.9889318023416159E-2</v>
      </c>
      <c r="H8" s="75">
        <v>904.89</v>
      </c>
      <c r="I8" s="86">
        <v>853540</v>
      </c>
      <c r="J8" s="74">
        <v>4.0371789014572938E-2</v>
      </c>
      <c r="K8" s="75">
        <v>1151</v>
      </c>
    </row>
    <row r="9" spans="2:11" ht="24.75" customHeight="1" x14ac:dyDescent="0.25">
      <c r="B9" s="16" t="s">
        <v>89</v>
      </c>
      <c r="C9" s="86">
        <v>557886</v>
      </c>
      <c r="D9" s="74">
        <v>5.9872284993647731E-2</v>
      </c>
      <c r="E9" s="75">
        <v>575.99</v>
      </c>
      <c r="F9" s="86">
        <v>3597759</v>
      </c>
      <c r="G9" s="74">
        <v>0.30427449732354978</v>
      </c>
      <c r="H9" s="75">
        <v>898.5</v>
      </c>
      <c r="I9" s="86">
        <v>4155645</v>
      </c>
      <c r="J9" s="74">
        <v>0.19655882929852728</v>
      </c>
      <c r="K9" s="75">
        <v>855.21</v>
      </c>
    </row>
    <row r="10" spans="2:11" ht="24.75" customHeight="1" x14ac:dyDescent="0.25">
      <c r="B10" s="17" t="s">
        <v>85</v>
      </c>
      <c r="C10" s="87">
        <v>1771443</v>
      </c>
      <c r="D10" s="84">
        <v>0.19011113407757557</v>
      </c>
      <c r="E10" s="78">
        <v>503.51403897839219</v>
      </c>
      <c r="F10" s="87">
        <v>2527371</v>
      </c>
      <c r="G10" s="84">
        <v>0.21374820841949596</v>
      </c>
      <c r="H10" s="78">
        <v>500.75471183692457</v>
      </c>
      <c r="I10" s="87">
        <v>4298814</v>
      </c>
      <c r="J10" s="84">
        <v>0.20333061346965856</v>
      </c>
      <c r="K10" s="78">
        <v>501.89156404766516</v>
      </c>
    </row>
    <row r="11" spans="2:11" ht="24.75" customHeight="1" x14ac:dyDescent="0.25">
      <c r="B11" s="16" t="s">
        <v>90</v>
      </c>
      <c r="C11" s="86">
        <v>336709</v>
      </c>
      <c r="D11" s="74">
        <v>3.6135585420544944E-2</v>
      </c>
      <c r="E11" s="75">
        <v>556.07000000000005</v>
      </c>
      <c r="F11" s="86">
        <v>548098</v>
      </c>
      <c r="G11" s="74">
        <v>4.6354478839200457E-2</v>
      </c>
      <c r="H11" s="75">
        <v>533.20000000000005</v>
      </c>
      <c r="I11" s="86">
        <v>884807</v>
      </c>
      <c r="J11" s="74">
        <v>4.185069419431689E-2</v>
      </c>
      <c r="K11" s="75">
        <v>541.91</v>
      </c>
    </row>
    <row r="12" spans="2:11" ht="24.75" customHeight="1" x14ac:dyDescent="0.25">
      <c r="B12" s="16" t="s">
        <v>91</v>
      </c>
      <c r="C12" s="86">
        <v>1434734</v>
      </c>
      <c r="D12" s="74">
        <v>0.15397554865703061</v>
      </c>
      <c r="E12" s="75">
        <v>491.18</v>
      </c>
      <c r="F12" s="86">
        <v>1979273</v>
      </c>
      <c r="G12" s="74">
        <v>0.1673937295802955</v>
      </c>
      <c r="H12" s="75">
        <v>491.77</v>
      </c>
      <c r="I12" s="86">
        <v>3414007</v>
      </c>
      <c r="J12" s="74">
        <v>0.16147991927534167</v>
      </c>
      <c r="K12" s="75">
        <v>491.52</v>
      </c>
    </row>
    <row r="13" spans="2:11" ht="24.75" customHeight="1" x14ac:dyDescent="0.25">
      <c r="B13" s="17" t="s">
        <v>108</v>
      </c>
      <c r="C13" s="87">
        <v>9317934</v>
      </c>
      <c r="D13" s="77">
        <v>1</v>
      </c>
      <c r="E13" s="78">
        <v>1577.82</v>
      </c>
      <c r="F13" s="87">
        <v>11824057</v>
      </c>
      <c r="G13" s="77">
        <v>1</v>
      </c>
      <c r="H13" s="78">
        <v>995.98</v>
      </c>
      <c r="I13" s="87">
        <v>21141991</v>
      </c>
      <c r="J13" s="77">
        <v>1</v>
      </c>
      <c r="K13" s="78">
        <v>1252.4100000000001</v>
      </c>
    </row>
    <row r="14" spans="2:11" ht="18" customHeight="1" x14ac:dyDescent="0.25">
      <c r="B14" s="116" t="s">
        <v>198</v>
      </c>
      <c r="C14" s="116"/>
      <c r="D14" s="116"/>
      <c r="E14" s="116"/>
      <c r="F14" s="116"/>
      <c r="G14" s="116"/>
      <c r="H14" s="116"/>
      <c r="I14" s="116"/>
      <c r="J14" s="116"/>
      <c r="K14" s="116"/>
    </row>
    <row r="17" customFormat="1" x14ac:dyDescent="0.25"/>
    <row r="18" customFormat="1" x14ac:dyDescent="0.25"/>
    <row r="19" customFormat="1" x14ac:dyDescent="0.25"/>
  </sheetData>
  <mergeCells count="6">
    <mergeCell ref="B14:K14"/>
    <mergeCell ref="B2:K2"/>
    <mergeCell ref="B3:B4"/>
    <mergeCell ref="C3:E3"/>
    <mergeCell ref="F3:H3"/>
    <mergeCell ref="I3:K3"/>
  </mergeCells>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18</vt:i4>
      </vt:variant>
      <vt:variant>
        <vt:lpstr>Intervalli denominati</vt:lpstr>
      </vt:variant>
      <vt:variant>
        <vt:i4>8</vt:i4>
      </vt:variant>
    </vt:vector>
  </HeadingPairs>
  <TitlesOfParts>
    <vt:vector size="26" baseType="lpstr">
      <vt:lpstr>Indice</vt:lpstr>
      <vt:lpstr>3.1</vt:lpstr>
      <vt:lpstr>3.2</vt:lpstr>
      <vt:lpstr>3.3</vt:lpstr>
      <vt:lpstr>3.4</vt:lpstr>
      <vt:lpstr>3.5</vt:lpstr>
      <vt:lpstr>3.6</vt:lpstr>
      <vt:lpstr>3.7</vt:lpstr>
      <vt:lpstr>3.8</vt:lpstr>
      <vt:lpstr>3.9</vt:lpstr>
      <vt:lpstr>3.10</vt:lpstr>
      <vt:lpstr>3.11</vt:lpstr>
      <vt:lpstr>3.12</vt:lpstr>
      <vt:lpstr>3.13</vt:lpstr>
      <vt:lpstr>3.14</vt:lpstr>
      <vt:lpstr>3.15a</vt:lpstr>
      <vt:lpstr>3.15b</vt:lpstr>
      <vt:lpstr>3.16</vt:lpstr>
      <vt:lpstr>'3.1'!Area_stampa</vt:lpstr>
      <vt:lpstr>'3.12'!Area_stampa</vt:lpstr>
      <vt:lpstr>'3.16'!Area_stampa</vt:lpstr>
      <vt:lpstr>'3.2'!Area_stampa</vt:lpstr>
      <vt:lpstr>'3.3'!Area_stampa</vt:lpstr>
      <vt:lpstr>'3.4'!Area_stampa</vt:lpstr>
      <vt:lpstr>'3.5'!Area_stampa</vt:lpstr>
      <vt:lpstr>'3.6'!Area_stampa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Sommario Luca</cp:lastModifiedBy>
  <cp:lastPrinted>2023-07-04T17:05:59Z</cp:lastPrinted>
  <dcterms:created xsi:type="dcterms:W3CDTF">2017-05-17T09:17:10Z</dcterms:created>
  <dcterms:modified xsi:type="dcterms:W3CDTF">2025-07-15T15:16:51Z</dcterms:modified>
</cp:coreProperties>
</file>