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tables/table2.xml" ContentType="application/vnd.openxmlformats-officedocument.spreadsheetml.tab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iocchi\Desktop\materiale da pubblicare\2024\"/>
    </mc:Choice>
  </mc:AlternateContent>
  <xr:revisionPtr revIDLastSave="0" documentId="13_ncr:1_{F8240F64-3FFF-43B9-99F1-53921FB357BB}" xr6:coauthVersionLast="47" xr6:coauthVersionMax="47" xr10:uidLastSave="{00000000-0000-0000-0000-000000000000}"/>
  <bookViews>
    <workbookView xWindow="-120" yWindow="-120" windowWidth="29040" windowHeight="15840" firstSheet="2" activeTab="3" xr2:uid="{C1920D6C-52CE-4F8D-9258-26085B207593}"/>
  </bookViews>
  <sheets>
    <sheet name="Foglio2" sheetId="33" state="hidden" r:id="rId1"/>
    <sheet name="Acronimi" sheetId="3" state="hidden" r:id="rId2"/>
    <sheet name="Glossario" sheetId="20" r:id="rId3"/>
    <sheet name="Sommario" sheetId="1" r:id="rId4"/>
    <sheet name="Riepilogo Generale" sheetId="31" state="hidden" r:id="rId5"/>
    <sheet name="AS" sheetId="12" r:id="rId6"/>
    <sheet name="BCSF" sheetId="2" r:id="rId7"/>
    <sheet name="BOSL" sheetId="28" r:id="rId8"/>
    <sheet name="C" sheetId="34" r:id="rId9"/>
    <sheet name="CWSS" sheetId="4" r:id="rId10"/>
    <sheet name="E" sheetId="25" r:id="rId11"/>
    <sheet name="FAI" sheetId="13" r:id="rId12"/>
    <sheet name="IIC" sheetId="11" r:id="rId13"/>
    <sheet name="O" sheetId="27" r:id="rId14"/>
    <sheet name="P" sheetId="21" r:id="rId15"/>
    <sheet name="PCG" sheetId="5" r:id="rId16"/>
    <sheet name="PI" sheetId="10" r:id="rId17"/>
    <sheet name="RMCA" sheetId="30" r:id="rId18"/>
    <sheet name="RSCUA" sheetId="26" r:id="rId19"/>
    <sheet name="RU" sheetId="24" r:id="rId20"/>
    <sheet name="SOIA" sheetId="22" r:id="rId21"/>
    <sheet name="SR" sheetId="18" r:id="rId22"/>
    <sheet name="TII" sheetId="32" r:id="rId23"/>
    <sheet name="ST" sheetId="15" r:id="rId24"/>
    <sheet name="SDG" sheetId="17" r:id="rId25"/>
    <sheet name="SPVPCDA" sheetId="16" r:id="rId26"/>
    <sheet name="UPD" sheetId="19" r:id="rId27"/>
    <sheet name="UIFS" sheetId="14" r:id="rId28"/>
    <sheet name="UI" sheetId="35" r:id="rId29"/>
    <sheet name="CGML" sheetId="6" r:id="rId30"/>
    <sheet name="CGL" sheetId="7" r:id="rId31"/>
    <sheet name="CGSA" sheetId="8" r:id="rId32"/>
    <sheet name="CGTE" sheetId="9" r:id="rId33"/>
  </sheets>
  <definedNames>
    <definedName name="_xlnm.Print_Area" localSheetId="30">CGL!$A$1:$C$6</definedName>
    <definedName name="_xlnm.Print_Area" localSheetId="29">CGML!$A$1:$C$9</definedName>
    <definedName name="_xlnm.Print_Area" localSheetId="31">CGSA!$A$1:$C$10</definedName>
    <definedName name="_xlnm.Print_Area" localSheetId="13">O!$A$1:$C$13</definedName>
    <definedName name="_xlnm.Print_Area" localSheetId="15">PCG!$A$1:$D$10</definedName>
    <definedName name="_xlnm.Print_Area" localSheetId="4">'Riepilogo Generale'!$A$1:$C$434</definedName>
    <definedName name="_xlnm.Print_Area" localSheetId="3">Sommario!$A$1:$C$32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31" l="1"/>
  <c r="E6" i="33"/>
  <c r="F16" i="33"/>
  <c r="D16" i="33"/>
  <c r="E16" i="33"/>
  <c r="I18" i="33"/>
  <c r="J10" i="33"/>
  <c r="E13" i="33"/>
  <c r="F13" i="33"/>
  <c r="E11" i="33"/>
  <c r="E12" i="33"/>
  <c r="E2" i="33"/>
  <c r="I10" i="33"/>
  <c r="G10" i="33"/>
  <c r="H10" i="33"/>
  <c r="F10" i="33"/>
  <c r="H18" i="33"/>
  <c r="J4" i="33"/>
  <c r="D17" i="33"/>
  <c r="D10" i="33"/>
  <c r="E10" i="33"/>
  <c r="H14" i="33"/>
  <c r="D13" i="33"/>
  <c r="D15" i="33"/>
  <c r="F14" i="33"/>
  <c r="G14" i="33"/>
  <c r="D12" i="33"/>
  <c r="D11" i="33"/>
  <c r="E8" i="33"/>
  <c r="G18" i="33"/>
  <c r="F18" i="33"/>
  <c r="E18" i="33"/>
  <c r="D18" i="33"/>
  <c r="J9" i="33"/>
  <c r="I9" i="33"/>
  <c r="J5" i="33"/>
  <c r="I5" i="33"/>
  <c r="H9" i="33"/>
  <c r="G9" i="33"/>
  <c r="F9" i="33"/>
  <c r="E9" i="33"/>
  <c r="D9" i="33"/>
  <c r="E14" i="33"/>
  <c r="D14" i="33"/>
  <c r="I4" i="33"/>
  <c r="H5" i="33"/>
  <c r="H4" i="33"/>
  <c r="G4" i="33"/>
  <c r="F4" i="33"/>
  <c r="G5" i="33"/>
  <c r="F5" i="33"/>
  <c r="N7" i="33"/>
  <c r="L7" i="33"/>
  <c r="M7" i="33"/>
  <c r="K7" i="33"/>
  <c r="J7" i="33"/>
  <c r="D7" i="33"/>
  <c r="I7" i="33"/>
  <c r="H7" i="33"/>
  <c r="G7" i="33"/>
  <c r="F7" i="33"/>
  <c r="E7" i="33"/>
  <c r="D6" i="33"/>
  <c r="D5" i="33"/>
  <c r="D2" i="33"/>
  <c r="E5" i="33"/>
  <c r="D8" i="33"/>
  <c r="E4" i="33"/>
  <c r="D4" i="33"/>
  <c r="E3" i="33"/>
  <c r="D3" i="33"/>
  <c r="C5" i="33" l="1"/>
  <c r="C4" i="33"/>
  <c r="C13" i="33"/>
  <c r="C14" i="33"/>
  <c r="C10" i="33"/>
  <c r="C9"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C310" authorId="0" shapeId="0" xr:uid="{C07C224A-9239-4E49-9FC8-5656B4C2FD88}">
      <text>
        <r>
          <rPr>
            <b/>
            <sz val="9"/>
            <color indexed="81"/>
            <rFont val="Tahoma"/>
            <family val="2"/>
          </rPr>
          <t>L'indicatore deve consentire la verifica della attuazione della misura (ad es., ove la misura consista nella  emanazione o nel rinnovo di disposizioni, ovvero nella adozione di modifiche organizzative o procedurali, l’indicatore sarà rappresentato dall’ adozione del relativo messaggio/circolare divulgativo).</t>
        </r>
      </text>
    </comment>
  </commentList>
</comments>
</file>

<file path=xl/sharedStrings.xml><?xml version="1.0" encoding="utf-8"?>
<sst xmlns="http://schemas.openxmlformats.org/spreadsheetml/2006/main" count="1834" uniqueCount="1128">
  <si>
    <t>Attività</t>
  </si>
  <si>
    <t>Stakeholder</t>
  </si>
  <si>
    <t>Note</t>
  </si>
  <si>
    <t>Gestione dei rapporti finanziari con lo Stato e gli altri Enti</t>
  </si>
  <si>
    <t>Ministero lavoro e delle politiche sociali e Ministero economia e finanze</t>
  </si>
  <si>
    <t>Assunzione di impegni finanziari ed emissione dei dispositivi di pagamento</t>
  </si>
  <si>
    <t>Istituti bancari/Banca d'Italia/PagoPA SpA/ABI</t>
  </si>
  <si>
    <t>Elaborazione delle proposte dei bilanci preventivi e consuntivi</t>
  </si>
  <si>
    <t>Corte dei conti/Ministero dell’Economia e delle Finanze/Ministero del Lavoro e delle Politiche Sociali</t>
  </si>
  <si>
    <t>Contabilizzazione delle riscossioni sui conti correnti</t>
  </si>
  <si>
    <t>Poste Italiane/Banche/Banca d'Italia</t>
  </si>
  <si>
    <t>Autorizzazione per apertura e chiusura dei conti correnti dell'Istituto su tutto il territorio nazionale</t>
  </si>
  <si>
    <t>Monitoraggio sui conti correnti dell'lstituto</t>
  </si>
  <si>
    <t>Ministero economia e finanze</t>
  </si>
  <si>
    <t xml:space="preserve">Rilascio e pubblicazione telematica delle CU (DPR 322/1998 e D. LGS. 175/2014) e acquisizione delle detrazioni d'imposta </t>
  </si>
  <si>
    <t>Soggetti titolari/beneficiari di prestazioni previdenziali e assistenziali, CAF e Patronati</t>
  </si>
  <si>
    <t xml:space="preserve">Trasmissione all'Amministrazione finanziaria dei dati fiscali CU, degli oneri deducibili e detraibili, dei contributi obbligatori  per la compilazione dichiarazione reddituali annuali  (D. LGS. 175/2014) </t>
  </si>
  <si>
    <t>Agenzia delle Entrate, assicurati e contribuenti</t>
  </si>
  <si>
    <t xml:space="preserve">Determinazione degli importi da versare, contabilizzazione e rendicontazione delle somme pagate </t>
  </si>
  <si>
    <t>Fondi interprofessionali per la formazione continua e tutte le associazioni di categoria alle quali versiamo quote associative</t>
  </si>
  <si>
    <t>Riscossione per conto delle associazioni sindacali di categoria, unitamente ai contributi obbligatori e, successivamente a riversare, delle quote associative al netto del rimborso spese dovuto all'Istituto per il servizio reso.</t>
  </si>
  <si>
    <t>Associazioni sindacali di categoria</t>
  </si>
  <si>
    <t>L'INPS, per conto dell'INAIL, ai sensi dell’art. 9-sexies del d.l. n. 510/1996, convertito dalla legge n. 608/1996 e della successiva Convenzione in materia di contribuzione agricola (entrata in vigore il 1° febbraio 1999), provvede a riscuotere e successivamente a riversare trimestralmente la contribuzione agricola in argomento.</t>
  </si>
  <si>
    <t>INAIL</t>
  </si>
  <si>
    <t>Pagamento rendite per conto  Inail In base a convenzione</t>
  </si>
  <si>
    <t>PagoPA SpA incassi contributi diversi da F24</t>
  </si>
  <si>
    <t>PagoPA Spa</t>
  </si>
  <si>
    <t>Riscossioni da F24</t>
  </si>
  <si>
    <t>Agenzia delle Entrate</t>
  </si>
  <si>
    <t>Pagamento pensioni estero</t>
  </si>
  <si>
    <t>Citi Bank</t>
  </si>
  <si>
    <t>Gestione servizio cassa con Banca d'Italia</t>
  </si>
  <si>
    <t>Banca d'Italia/RGS-IGEPA/Sogei</t>
  </si>
  <si>
    <t>Trattenuta di quote associative sindacali su prestazioni pagate con la procedura di pagamento delle pensioni e successivo riversamento degli importi al netto del rimborso spese dovuto all'Istituto per il servizio reso.</t>
  </si>
  <si>
    <t xml:space="preserve">Prestazioni socio assistenziali e contributi </t>
  </si>
  <si>
    <t>Prestazioni di mutualità</t>
  </si>
  <si>
    <t xml:space="preserve">Programmazione annuale della performance (Adozione Piano della Performance) </t>
  </si>
  <si>
    <t>Intermediari</t>
  </si>
  <si>
    <t>Riferimento: Linee Guida  n. 4/2020 dell'Ufficio per la valutazione della performance del Dipartimento Funzione Pubblica</t>
  </si>
  <si>
    <t>Istituzioni Pubbliche</t>
  </si>
  <si>
    <t>Altri</t>
  </si>
  <si>
    <t xml:space="preserve">Valutazione dei risultati della performance organizzativa (Relazione annuale della Perfomance) </t>
  </si>
  <si>
    <t>Istituzionali</t>
  </si>
  <si>
    <t>Istituzioni pubbliche</t>
  </si>
  <si>
    <t>Enti di patronato - Associazioni datoriali - Organizzazioni sindacali dei lavoratori - Centri di Assistenza Fiscale -  Casse di previdenza dei liberi professionisti - Ordini professionali dei Consulenti del lavoro, dei Commercialisti ed Esperti Contabili, degli  Avvocati e dei Medici.</t>
  </si>
  <si>
    <t>Ministero del Lavoro e delle Politiche Sociali - Ufficio per la valutazione della Performance del Dipartimento della Funzione Pubblica della Presidenza del Consiglio  - Governo - Parlamento - INL (Ispettorato Nazionale del Lavoro).</t>
  </si>
  <si>
    <t>Poste Italiane, Istituti di Credito; Media ed Organi di stampa.</t>
  </si>
  <si>
    <t xml:space="preserve">Assicurati che hanno richiesto una prestazione (lavoratori dipendenti pubblici e privati e loro familiari, lavoratori parasubordinati) - Committenti - Datori di lavoro. </t>
  </si>
  <si>
    <t>Ufficio per la valutazione della Performance del Dipartimento della Funzione Pubblica della Presidenza del Consiglio - Governo - Parlamento.</t>
  </si>
  <si>
    <t>Media ed organi di Stampa.</t>
  </si>
  <si>
    <r>
      <rPr>
        <b/>
        <sz val="16"/>
        <rFont val="Garamond"/>
        <family val="1"/>
      </rPr>
      <t>Istituzionali</t>
    </r>
    <r>
      <rPr>
        <sz val="16"/>
        <rFont val="Garamond"/>
        <family val="1"/>
      </rPr>
      <t xml:space="preserve"> ( Iscritti alla  Gestione unitaria delle prestazioni creditizie e sociali , alla Gestione assistenza magistrale,  alla Gestione  Fondo IPOST e al Fondo PSMSAD)/</t>
    </r>
    <r>
      <rPr>
        <b/>
        <sz val="16"/>
        <rFont val="Garamond"/>
        <family val="1"/>
      </rPr>
      <t>Istituzioni pubbliche</t>
    </r>
    <r>
      <rPr>
        <sz val="16"/>
        <rFont val="Garamond"/>
        <family val="1"/>
      </rPr>
      <t xml:space="preserve"> (Ministero Istruzione,Ministero Università e ricerca, Università, PP.AA. datrici di lavoro, Comuni/Ambiti territoriali sociali, Residenze sanitarie assistite, Istituti scolastici, SNA)/</t>
    </r>
    <r>
      <rPr>
        <b/>
        <sz val="16"/>
        <rFont val="Garamond"/>
        <family val="1"/>
      </rPr>
      <t>Tipologie varie</t>
    </r>
    <r>
      <rPr>
        <sz val="16"/>
        <rFont val="Garamond"/>
        <family val="1"/>
      </rPr>
      <t xml:space="preserve"> ( Fornitori di servizi turistici, Ditte appaltatrici di servizi, Scuole di lingua, Convitti, Collegi universitari). </t>
    </r>
  </si>
  <si>
    <r>
      <rPr>
        <b/>
        <sz val="16"/>
        <color theme="1"/>
        <rFont val="Garamond"/>
        <family val="1"/>
      </rPr>
      <t>Istituzionali</t>
    </r>
    <r>
      <rPr>
        <sz val="16"/>
        <color theme="1"/>
        <rFont val="Garamond"/>
        <family val="1"/>
      </rPr>
      <t xml:space="preserve"> (Iscritti ai Fondi di mutualità ex IPOST, Iscritti fondo PSMAD)/</t>
    </r>
    <r>
      <rPr>
        <b/>
        <sz val="16"/>
        <color theme="1"/>
        <rFont val="Garamond"/>
        <family val="1"/>
      </rPr>
      <t>Intermediari</t>
    </r>
    <r>
      <rPr>
        <sz val="16"/>
        <color theme="1"/>
        <rFont val="Garamond"/>
        <family val="1"/>
      </rPr>
      <t xml:space="preserve"> (Poste italiane S.p.A. e Società collegate, SIAE)</t>
    </r>
  </si>
  <si>
    <r>
      <rPr>
        <b/>
        <sz val="16"/>
        <color theme="1"/>
        <rFont val="Garamond"/>
        <family val="1"/>
      </rPr>
      <t>Istituzionali</t>
    </r>
    <r>
      <rPr>
        <sz val="16"/>
        <color theme="1"/>
        <rFont val="Garamond"/>
        <family val="1"/>
      </rPr>
      <t xml:space="preserve"> (Iscritti alla Gestione unitaria delle prestazioni creditizie e sociali e alla Gestione Fondo credito ex IPOST)/</t>
    </r>
    <r>
      <rPr>
        <b/>
        <sz val="16"/>
        <color theme="1"/>
        <rFont val="Garamond"/>
        <family val="1"/>
      </rPr>
      <t>Istituzioni pubbliche</t>
    </r>
    <r>
      <rPr>
        <sz val="16"/>
        <color theme="1"/>
        <rFont val="Garamond"/>
        <family val="1"/>
      </rPr>
      <t xml:space="preserve"> (Ministero Economia e Finanze, Enti locali, PP.AA. datrici di lavoro)/</t>
    </r>
    <r>
      <rPr>
        <b/>
        <sz val="16"/>
        <color theme="1"/>
        <rFont val="Garamond"/>
        <family val="1"/>
      </rPr>
      <t xml:space="preserve">Intermediari </t>
    </r>
    <r>
      <rPr>
        <sz val="16"/>
        <color theme="1"/>
        <rFont val="Garamond"/>
        <family val="1"/>
      </rPr>
      <t xml:space="preserve">(Poste italiane S.p.A. e Società collegate, Società finanziarie, Istituti finanziari convenzionati, Istituti bancari convenzionati, Fondi di previdenza complementare, Gestione Commissariale Fondo di buonuscita per i lavoratori di Poste Italiane)  </t>
    </r>
  </si>
  <si>
    <t>LE DIREZIONI CENTRALI</t>
  </si>
  <si>
    <t>RSCUA</t>
  </si>
  <si>
    <t>Direzione centrale Risorse strumentali e Centrale Unica Acquisti</t>
  </si>
  <si>
    <t>BCSF</t>
  </si>
  <si>
    <t>Direzione centrale Bilanci, Contabilità e Servizi Fiscali</t>
  </si>
  <si>
    <t>AS</t>
  </si>
  <si>
    <t>Direzione centrale Ammortizzatori sociali</t>
  </si>
  <si>
    <t>AMC</t>
  </si>
  <si>
    <t>E</t>
  </si>
  <si>
    <t>Direzione centrale Entrate</t>
  </si>
  <si>
    <t>PI</t>
  </si>
  <si>
    <t>Direzione centrale Patrimonio e Investimenti</t>
  </si>
  <si>
    <t>P</t>
  </si>
  <si>
    <t>Direzione centrale Pensioni</t>
  </si>
  <si>
    <t>PCG</t>
  </si>
  <si>
    <t>Direzione centrale Pianificazione e Controllo di Gestione</t>
  </si>
  <si>
    <t>TII</t>
  </si>
  <si>
    <t>Direzione centrale Tecnologia, Informatica e Innovazione</t>
  </si>
  <si>
    <t>RU</t>
  </si>
  <si>
    <t>Direzione centrale Risorse Umane</t>
  </si>
  <si>
    <t>POC</t>
  </si>
  <si>
    <t>Direzione centrale Presidente e Organi Collegiali</t>
  </si>
  <si>
    <t>SR</t>
  </si>
  <si>
    <t>Direzione centrale Studi e ricerche</t>
  </si>
  <si>
    <t>CWSS</t>
  </si>
  <si>
    <t>GLI UFFICI DI SUPPORTO E GLI UFFICI CENTRALI</t>
  </si>
  <si>
    <t>Segreteria Tecnica del Direttore Generale</t>
  </si>
  <si>
    <t>UPD</t>
  </si>
  <si>
    <t>Ufficio procedimenti disciplinari e della responsabilità amministrativa</t>
  </si>
  <si>
    <t>I COORDINAMENTI PROFESSIONALI</t>
  </si>
  <si>
    <t>CGL</t>
  </si>
  <si>
    <t>Coordinamento generale Legale</t>
  </si>
  <si>
    <t>CGML</t>
  </si>
  <si>
    <t>CGSA</t>
  </si>
  <si>
    <t>CGTE</t>
  </si>
  <si>
    <r>
      <t xml:space="preserve">Direzione centrale Credito, </t>
    </r>
    <r>
      <rPr>
        <i/>
        <sz val="16"/>
        <color rgb="FF000000"/>
        <rFont val="Garamond"/>
        <family val="1"/>
      </rPr>
      <t>Welfare</t>
    </r>
    <r>
      <rPr>
        <sz val="16"/>
        <color rgb="FF000000"/>
        <rFont val="Garamond"/>
        <family val="1"/>
      </rPr>
      <t xml:space="preserve"> e Strutture Sociali</t>
    </r>
  </si>
  <si>
    <t>Coordinamento generale Statistico Attuariale</t>
  </si>
  <si>
    <t>Coordinamento generale Medico Legale</t>
  </si>
  <si>
    <t>Coordinamento generale Tecnico Edilizio</t>
  </si>
  <si>
    <t>Medici Di Patronato - Medici Di Fiducia Dell'assicurato - Medici Di Medicina Generale - Assicurati</t>
  </si>
  <si>
    <t>Associazioni Di Categoria E Medici Di Categoria - Medici Di Fiducia Dell'assicurato - Medici Certificatori - Aassll - Rsa - Operatori Sociali - Cittadini Richiedenti Prestazioni Assistenziali  - Medici Convenzionati</t>
  </si>
  <si>
    <t>Consulenti Tecnici D'ufficio - Consulenti Tecnici Di Parte Attrice - Cittadini Ricorrenti</t>
  </si>
  <si>
    <t>Assicurati - Parenti E Affini Appartenenti Al Nucleo Familiare Di Assicurati - Imprese E Consulenti Del Lavoro -Medici Certificatori -  Medici Di Controllo -  Inail  - Rsa - Istituti Di Ricovero E Cura - Aassll</t>
  </si>
  <si>
    <t>Assicurati - Medici Degli Stabilimenti Termali - Medici Competenti Esterni</t>
  </si>
  <si>
    <t>In condivisione con la DCAS per le precipue competenze medico legali</t>
  </si>
  <si>
    <t>Attività Giudiziale</t>
  </si>
  <si>
    <t>Attività Stragiudiziale</t>
  </si>
  <si>
    <r>
      <rPr>
        <b/>
        <sz val="16"/>
        <color theme="1"/>
        <rFont val="Garamond"/>
        <family val="1"/>
      </rPr>
      <t>ISTITUZIONALI</t>
    </r>
    <r>
      <rPr>
        <sz val="16"/>
        <color theme="1"/>
        <rFont val="Garamond"/>
        <family val="1"/>
      </rPr>
      <t xml:space="preserve">:
Assicurati, contribuenti, lavoratori dipendenti, parasubordinati e autonomi, domestici, imprese, enti ed associazioni private, fruitori di prestazioni sociali e creditizie del welfare, anche integrativo; controparti, avvocati, procuratori e difensori delle controparti 
</t>
    </r>
    <r>
      <rPr>
        <b/>
        <sz val="16"/>
        <color theme="1"/>
        <rFont val="Garamond"/>
        <family val="1"/>
      </rPr>
      <t>INTERMEDIARI:</t>
    </r>
    <r>
      <rPr>
        <sz val="16"/>
        <color theme="1"/>
        <rFont val="Garamond"/>
        <family val="1"/>
      </rPr>
      <t xml:space="preserve">
Patronati, CAF, Consulenti del lavoro, Sindacati, Organizzazioni datoriali, Istituti bancari ed assicurativi, Medici, organi e commissioni di conciliazione e mediazione
</t>
    </r>
    <r>
      <rPr>
        <b/>
        <sz val="16"/>
        <color theme="1"/>
        <rFont val="Garamond"/>
        <family val="1"/>
      </rPr>
      <t>ISTITUZIONI PUBBLICHE</t>
    </r>
    <r>
      <rPr>
        <sz val="16"/>
        <color theme="1"/>
        <rFont val="Garamond"/>
        <family val="1"/>
      </rPr>
      <t xml:space="preserve">:
Parlamento Italiano, Governo Italiano, Parlamento Europeo,  Commissione Europea, Autorità e Organi giurisdizionali nazionali e comunitari, Auhtorities, Ministero della Giustizia, Ministero dell'Economia e delle Finanze, Ministero del Lavoro e delle Politiche Sociali, altri Enti previdenziali, Consiglio Nazionale forense, Ordini professionali </t>
    </r>
  </si>
  <si>
    <t xml:space="preserve">Realizzazione di banche dati e report statistici. </t>
  </si>
  <si>
    <t>Fornitori di servizi</t>
  </si>
  <si>
    <t>Interconnessioni sistemi informativi di istituzioni esterne</t>
  </si>
  <si>
    <t>Enti appartenenti al Sistema statistico nazionale (Sistan)</t>
  </si>
  <si>
    <t>Analisi ed elaborazioni in materia attuariale e statistica. Consulenza professionale su provvedimenti legislativi. Valutazioni ed elaborazioni attuariali.</t>
  </si>
  <si>
    <t>Governo, Organi parlamentari, Ministeri, Prefetture, Regioni, Comuni</t>
  </si>
  <si>
    <t>Cura dei rapporti con il mondo scientifico e accademico, nonché con le istituzioni operanti in campo statistico e attuariale</t>
  </si>
  <si>
    <t>Ordine degli Attuari, Consiglio Nazionale degli Attuari, Enti appartenenti al Sistema statistico nazionale (Sistan), Università, Ricercatori</t>
  </si>
  <si>
    <t>Partecipazione ai gruppi e comitati di lavoro in ambito europeo e internazionale sui temi attuariali e della sicurezza sociale</t>
  </si>
  <si>
    <t>Eurostat</t>
  </si>
  <si>
    <t>Cura dell'informazione statistica e dei rapporti con il Sistema statistico nazionale (Sistan)</t>
  </si>
  <si>
    <t>Attività Previdenziale</t>
  </si>
  <si>
    <t>Attività Assistenziale</t>
  </si>
  <si>
    <t>Contenzioso Previdenziale e Assistenziale</t>
  </si>
  <si>
    <t>Prestazioni a Sostegno del Reddito</t>
  </si>
  <si>
    <t>Prevenzione delle invalidità - igiene e sicurezza sui luoghi di lavoro</t>
  </si>
  <si>
    <t>RUP appalti lavori,  servizi e forniture di tipo tecnico edilizio</t>
  </si>
  <si>
    <t xml:space="preserve">Attività di consulenza tecnico-professionale inerente la logistica    </t>
  </si>
  <si>
    <t>Attività professionali:  RUP, D.L., DEC, C.S.E., Collaudo , inerenti agli appalti di lavori, servizi e forniture  di tipo tecnico edilizio</t>
  </si>
  <si>
    <t xml:space="preserve">Attività formativa per i tecnici e professionisti  CGTE / Rapporti inerenti all'esercizio della professione tecnica  </t>
  </si>
  <si>
    <t xml:space="preserve"> RUP appalti lavori, servizi e forniture </t>
  </si>
  <si>
    <t xml:space="preserve">Attività professionali :  RUP, D.L., C.S.E., Collaudo, inerenti gli appalti di lavori, servizi e forniture  di tipo tecnico edilizio </t>
  </si>
  <si>
    <t xml:space="preserve"> Energy Manager</t>
  </si>
  <si>
    <t>AN.A.C., Ministero dell'Economia e delle Finanze, Ragioneria Generale dello Stato, Ministero delle Infrastrutture e dei Trasporti.</t>
  </si>
  <si>
    <t>Agenzia Entrate dip. territorio</t>
  </si>
  <si>
    <t>Operatori economici esterni.</t>
  </si>
  <si>
    <t>Ordini professionali, Università, Enti di formazione.</t>
  </si>
  <si>
    <t>Liberi professionisti, Società di servizi di ingegneria e architettura.</t>
  </si>
  <si>
    <t>Amministrazione pubbliche ed Enti istituzionalmente preposti alle attività di controllo e di rilascio di autorizzazioni.</t>
  </si>
  <si>
    <t>FIRE, Società erogatrici servizi energia.</t>
  </si>
  <si>
    <t>Trasmissione dati durante tutta la vita dell'appalto, trasmissione dati verso BDAP, Anagrafe opere incompiute.</t>
  </si>
  <si>
    <t>Rilascio immobili FIP o conferimento immobili di proprietà liberi ad uso ufficio per locazioni a P.A..</t>
  </si>
  <si>
    <t>Imprese di gestione manutenzione patrimonio immobiliare a reddito e strumentale, imprese per lavori di ristrutturazione/manutenzione di immobili di proprietà, imprese di forniture di tipo tecnico edilizio.</t>
  </si>
  <si>
    <t>Formazione obbligatoria per mantenimento iscrizione ai rispettivi albi - collegi/rispetto delle norme deontologiche nello svolgimento delle attività professionali.</t>
  </si>
  <si>
    <t>Appalti servizi ingegneria ed architettura, professionisti di imprese tecnico edili etc..</t>
  </si>
  <si>
    <t>Regioni, Comuni, ASL, VV.FF., MIBAC etc. per rilascio autorizzazioni.</t>
  </si>
  <si>
    <t>Attività di rendicontazione consumi  e bilancio energetico,  individuazione strategie di risparmio energetico ed uso razionale dell'energia d.lg.115/2008.</t>
  </si>
  <si>
    <t>Direzione Centrale Patrimonio e Investimenti</t>
  </si>
  <si>
    <t>Gestione esternalizzata patrimonio immobiliare da reddito</t>
  </si>
  <si>
    <t>Appaltatori e subappaltatori, conduttori, occupanti senza titolo e loro eventuali rappresentanti (associazioni inquilini, associazione consumatori,legali incaricati), Agenzia delle Entrate, Agenzia delle Entrate - Riscossioni, Agenzia del Demanio, Comuni e altri enti territoriali, Forze dell'Ordine, Procura della Repubblica, Istituti di Credito, Amministratori di condominio, legali incaricati dal Gestore, Ministero Economia e Finanze, Ministero beni e attività culturali</t>
  </si>
  <si>
    <t>Valorizzazione / Dismissione del patrimonio immobiliare no strumentale</t>
  </si>
  <si>
    <t>Appaltatori e subappaltatori, conduttori, occupanti senza titolo e loro eventuali rappresentanti (associazioni inquilini,associazione consumatori,legali incaricati), Agenzia delle Entrate, Agenzia del Demanio, Comuni e altri enti territoriali, Consiglio Nazionale Notariato,Notai, Istituti di Credito, INVIMIT SGR SpA,Esperto indipendente incaricato Invimit SGR SpA, Ministero del Lavoro, Ministero Economia e Finanze, Ministero beni e attività cullturali, Aziende regionali per l'edilizia residenziale</t>
  </si>
  <si>
    <t>Sostituzione  “Esperto indipendente incaricato dalla SGR” con “soggetti incaricati da INVIMIT SGR SpA”</t>
  </si>
  <si>
    <t>Patrimonio mobiliare</t>
  </si>
  <si>
    <t>Banca d'Italia, Sispi, Igei in liquidazione,  Invimit SGR spA, DeA Capital SGR SpA, BNL, Gruppo BNP Paribas, Fabrica Immobiliare SGR SpA e Ministero dell’Economia e Finanze</t>
  </si>
  <si>
    <t>Aggiunti “Fabrica Immobiliare SGR SpA” e “Ministero dell’Economia e Finanze” eliminate “Partecipate” e “Borsa Italiana SpA”</t>
  </si>
  <si>
    <t>Patrimonio immobiliare strumentale</t>
  </si>
  <si>
    <t>Agenzia del Demanio, Fondo Immobili Pubblici, Locatori, Enti Pubblici, appaltatori, subappaltatori, consulenti e società di consulenza, terzi occupanti con titolo, concedenti e concessionari d'uso. Studenti (Strutture sociali)</t>
  </si>
  <si>
    <t>Cooperative edilizie ed Enti</t>
  </si>
  <si>
    <t>Agenzia delle Entrate, Agenzia delle entrate- riscossione, Enti Pubblici, Enti Locali, MIT, Provveditorati interregionali alle opere pubbliche, Soprintendenze, Ministero dello sviluppo economico, CAF, Notai, Commercialisti, Istituti di credito, Avvocati, Soci cooperative</t>
  </si>
  <si>
    <t xml:space="preserve">ISEE
</t>
  </si>
  <si>
    <t>Cittadini residenti in Italia</t>
  </si>
  <si>
    <t xml:space="preserve">Istituzionali </t>
  </si>
  <si>
    <t xml:space="preserve">Istituzioni pubbliche </t>
  </si>
  <si>
    <t xml:space="preserve">Tipologie varie  </t>
  </si>
  <si>
    <t xml:space="preserve">Fornitori di servizi e lavori, consulenti  e collaboratori esterni </t>
  </si>
  <si>
    <t>Assicurati (Lavoratori dipendenti pubblici e privati e loro familiari, lavoratori autonomi, lavoratori parasubordinati, lavoratori domestici, lavoratori dipendenti di ditte cessate e fallite, coltivatori e piccoli coltivatori diretti, coloni e mezzadri, lavoratori a domicilio) - Pensionati - Datori di lavoro/Armatori - Cittadini comunitari e non comunitari</t>
  </si>
  <si>
    <t>Ministero del Lavoro e delle Politiche Sociali - Ministero dell'Economia e delle Finanze - Ministero dell'Interno - Questure - Comuni - Regioni - Province autonome</t>
  </si>
  <si>
    <t>Casellario dell'assistenza</t>
  </si>
  <si>
    <t>Direzione Centrale Pianificazione e Controllo di Gestione</t>
  </si>
  <si>
    <t>Direzione Centrale Bilanci, Contabilità e Servizi Fiscali</t>
  </si>
  <si>
    <t>Coordinamento Generale Medico Legale</t>
  </si>
  <si>
    <t>Coordinamento Generale Legale</t>
  </si>
  <si>
    <t xml:space="preserve">Coordinamento Generale Statistico Attuariale </t>
  </si>
  <si>
    <t>Coordinamento  Generale Tecnico Edilizio</t>
  </si>
  <si>
    <r>
      <rPr>
        <b/>
        <sz val="16"/>
        <color theme="1"/>
        <rFont val="Garamond"/>
        <family val="1"/>
      </rPr>
      <t xml:space="preserve">Prestazioni assistenziali </t>
    </r>
    <r>
      <rPr>
        <sz val="16"/>
        <color theme="1"/>
        <rFont val="Garamond"/>
        <family val="1"/>
      </rPr>
      <t xml:space="preserve"> (invalidità civile, cecità, sordità, talassemia, dreapanocitosi) e attività connesse (contenzioso amministrativo e giudiziario, monitoraggio, innovazioni e modifiche normative)</t>
    </r>
  </si>
  <si>
    <t xml:space="preserve">Intermediari </t>
  </si>
  <si>
    <t>Direzione Centrale Credito, welfare e strutture sociali</t>
  </si>
  <si>
    <r>
      <t xml:space="preserve">Prestazioni creditizie e attività connesse </t>
    </r>
    <r>
      <rPr>
        <sz val="16"/>
        <color theme="1"/>
        <rFont val="Garamond"/>
        <family val="1"/>
      </rPr>
      <t>(rimborsi, liquidazione quota residua assicurazione non goduta per anticipata estinzione, liquidazione capitale residuo a seguito di premorienza).</t>
    </r>
  </si>
  <si>
    <t>Ufficio Incarichi e Funzioni Speciali presso Presidenza del Consiglio dei Ministri</t>
  </si>
  <si>
    <t>OK</t>
  </si>
  <si>
    <t>Assicurati (lavoratori dipendenti pubblici e privati e loro familiari, lavoratori parasubordinati) - Committenti - Datori di lavoro - Pubbliche Amministrazioni</t>
  </si>
  <si>
    <t>* Abrogate dal 1/1/2017</t>
  </si>
  <si>
    <t>Assicurati (lavoratori dipendenti pubblici e privati) - Datori di lavoro -Amministrazioni pubbliche (OTI con contratto privato) - Consorzi - Comunità montane</t>
  </si>
  <si>
    <t>Associazioni datoriali - Organizzazioni sindacali dei lavoratori - Consulenti del lavoro - Camere di Commercio Industria Artigianato e Agricoltura - Poste Italiane - Istituti di credito - Avvocati</t>
  </si>
  <si>
    <t>Ministero del Lavoro e delle Politiche Sociali - Ministero delle infrastrutture e dei trasporti - Ministero dell'Economia e delle Finanze - Governo - Parlamento - Organi di Polizia giudiziaria - Organi giurisdizionali- Regioni - Province autonome</t>
  </si>
  <si>
    <t>Enti di patronato - Associazioni datoriali - Organizzazioni sindacali dei lavoratori - ASL - INAIL - Consulenti del lavoro - Casse di previdenza dei liberi professionisti - Comuni - Centri antiviolenza e Case rifugio - Strutture alberghiere e termali - Medici curanti e certificatori - Associazioni di volontariato - CAF - Poste Italiane - Istituti di credito - Avvocati</t>
  </si>
  <si>
    <t>Assicurati (lavoratori dipendenti privati e loro familiari, lavoratori parasubordinati, lavoratori domestici, lavoratori autonomi, lavoratori di ditte cessate e fallite, coltivatori diretti mezzadri e coloni) - Cittadini comunitari e non comunitari</t>
  </si>
  <si>
    <t>Organizzazioni sindacali dei lavoratori - Enti di patronato - ASL - INAIL - CAF - Poste Italiane - Istituti di credito - Avvocati - Consulenti del lavoro</t>
  </si>
  <si>
    <t>Ministero del Lavoro e delle Politiche Sociali - Ministero dell'Economia e delle Finanze - Ministero degli Affari Esteri e della Cooperazione Internazionale - Ministero della Salute - Ministero dell'Interno - Governo - Parlamento - Regioni - Province autonome - Comuni - Ambasciate - Centro Solvit italiano - Consolati - Istituzioni estere di sicurezza sociale (comunitarie e internazionali) - Commissione Amministrativa UE - Consiglio d'Europa</t>
  </si>
  <si>
    <t>Fondi di solidarietà - Assegno integrativo - Assegno ordinario - Assegno di solidarietà - Assegno Emergenziale - Outplacement - Formazione</t>
  </si>
  <si>
    <t>Associazioni datoriali - Organizzazioni sindacali dei lavoratori - Consulenti del lavoro - Poste Italiane - Istituti di credito - Avvocati</t>
  </si>
  <si>
    <t>Ministero del Lavoro e delle Politiche Sociali - Province autonome - Ministero dell'Economia e delle Finanze</t>
  </si>
  <si>
    <t>Interventi Fondo di Garanzia: TFR e Crediti diversi</t>
  </si>
  <si>
    <t>Assicurati (lavoratori dipendenti pubblici e privati) - Datori di lavoro - Aziende terze</t>
  </si>
  <si>
    <t xml:space="preserve"> </t>
  </si>
  <si>
    <t>Gestione recupero indebiti e recuperi in regime UE (Reg. 883 CE n. 883/2004 - 987/2009)</t>
  </si>
  <si>
    <t>Assicurati (Lavoratori dipendenti pubblici e privati e loro familiari, lavoratori autonomi, lavoratori parasubordinati, lavoratori domestici, lavoratori dipendenti di ditte cessate e fallite, coltivatori e piccoli coltivatori diretti, coloni e mezzadri, lavoratori a domicilio) - Pensionati - Datori di lavoro/Armatori - Cittadini comunitari e non</t>
  </si>
  <si>
    <t>Enti di patronato - Associazioni datoriali - Organizzazioni sindacali dei lavoratori - Avvocati</t>
  </si>
  <si>
    <t>Ministero del Lavoro e delle Politiche Sociali - Agenzia delle Entrate - Istituzioni estere di sicurezza sociale (comunitari ed internazionali) - Commissione Amministrativa UE - Organi giurisdizionali</t>
  </si>
  <si>
    <t>Analisi verifica e controllo assenze dei lavoratori in malattia. Servizio di medicina fiscale</t>
  </si>
  <si>
    <t>Assicurati (lavoratori dipendenti pubblici e privati, lavoratori parasubordinati) - Datori di lavoro - Pubbliche Amministrazioni</t>
  </si>
  <si>
    <t>Enti di patronato - Associazioni datoriali - Organizzazioni sindacali dei lavoratori - Medici fiscali incaricati - Organizzazioni sindacali e associazioni di medici e di medici fiscali - Poste Italiane - Istituti di credito</t>
  </si>
  <si>
    <t>Recupero in surroga indennità di malattia</t>
  </si>
  <si>
    <t>Assicurati (Lavoratori dipendenti privati, lavoratori parasubordinati)</t>
  </si>
  <si>
    <t>ANIA (Associazione nazionale fra le imprese assicuratrici) - IVASS (Istituto per la Vigilanza sulle Assicurazioni) - Compagnie assicurative</t>
  </si>
  <si>
    <t>Banca dati Percettori</t>
  </si>
  <si>
    <t>Centri per l'impiego - ANPAL (Agenzia nazionale per le politiche attive del lavoro)</t>
  </si>
  <si>
    <t>Ministero del lavoro e delle Politiche Sociali - Regioni - Province autonome - Comuni</t>
  </si>
  <si>
    <t>Gestione contenzioso amministrativo e giudiziario</t>
  </si>
  <si>
    <t>Assicurati (Lavoratori dipendenti pubblici e privati e loro familiari, lavoratori autonomi, lavoratori parasubordinati, lavoratori domestici, lavoratori dipendenti di ditte cessate e fallite, coltivatori e piccoli coltivatori diretti, coloni e mezzadri, lavoratori a domicilio) - Cittadini comunitari e non -Pensionati - Datori di lavoro/Armatori</t>
  </si>
  <si>
    <t>Ministero del lavoro e delle Politiche Sociali - Ministero dell'Economia e delle Finanze - Organi giurisdizionali - Regioni - Province autonome - Comuni</t>
  </si>
  <si>
    <t>Ministero Lavoro delle politiche sociali - Ministero dell'Economia e delle Finanze</t>
  </si>
  <si>
    <t>Direzione Centrale Ammortizzatori Sociali</t>
  </si>
  <si>
    <t>Collaborazione per predisposizione proposte normative</t>
  </si>
  <si>
    <r>
      <rPr>
        <b/>
        <sz val="16"/>
        <rFont val="Garamond"/>
        <family val="1"/>
      </rPr>
      <t>Cessazione del rapporto di lavoro anche in regime internazionale</t>
    </r>
    <r>
      <rPr>
        <sz val="16"/>
        <rFont val="Garamond"/>
        <family val="1"/>
      </rPr>
      <t xml:space="preserve">
- Indennità di disoccupazione NASpI
- Anticipazione dell'indennità di disoccupazione NASpI
- Indennità di disoccupazione per i lavoratori con rapporto di collaborazione coordinata e continuativa (DIS-COLL) 
- Indennità di disoccupazione agricola
- Indennità di disoccupazione in regime UE e in applicazione di convenzioni/accordi bilaterali
- Indennità di disoccupazione lavoratori rimpatriati
- Indennità di mobilità ordinaria *
- Anticipazione dell'indennità di mobilità ordinaria *
- Assegno integrativo della mobilità *
- Indennità di mobilità in deroga
- Trattamento speciale di disoccupazione per l'edilizia*</t>
    </r>
  </si>
  <si>
    <r>
      <t>Enti di patronato - Associazioni datoriali - Organizzazioni sindacali dei lavoratori - Centri per l'Impiego - Capitanerie di Porto - Altri enti erogatori di pensione (Casellario Pensioni) - Altri enti assicuratori (Casellario Lavoratori Attivi) -  Poste Italiane - Istituti di credito - Associazioni di categoria - ASL - ASL (anagrafe animale) - INAIL - Uffici UMA (Utenti Motori Agricoli) - AGEA (Agenzia per le erogazioni in agricoltura) - Agenzia delle Entrate - Anagrafi Comunali - ANPAL (Agenzia nazionale per le politiche attive del lavoro) -</t>
    </r>
    <r>
      <rPr>
        <u/>
        <sz val="16"/>
        <rFont val="Garamond"/>
        <family val="1"/>
      </rPr>
      <t xml:space="preserve"> </t>
    </r>
    <r>
      <rPr>
        <sz val="16"/>
        <rFont val="Garamond"/>
        <family val="1"/>
      </rPr>
      <t>MIPAAF (Ministero delle politiche agricole, alimentari e forestali ) - ITL (IspettoratoTerritoriale Lavoro) - INL (Ispettorato Nazionale del Lavoro) - Camere di Commercio Industria Artigianato e Agricoltura - Enti e Agenzie regionali e locali - Casse di previdenza dei liberi professionisti -Consulenti del lavoro - Avvocati</t>
    </r>
  </si>
  <si>
    <r>
      <t>Ministero del Lavoro e delle Politiche Sociali - Ministero dell'Economia e delle Finanze - Ministero degli Affari Esteri e della Cooperazione Internazionale - Ministero della Salute - Ministero dell'Interno - Organi giurisdizionali - Governo - Parlamento - Comuni - Regioni - Province autonome - Organi di Polizia giudiziaria - Questure - Centro Solvit italiano - Ambasciate - Consolati - Istituzioni estere di sicurezza sociale (comunitari</t>
    </r>
    <r>
      <rPr>
        <strike/>
        <sz val="16"/>
        <rFont val="Garamond"/>
        <family val="1"/>
      </rPr>
      <t>e</t>
    </r>
    <r>
      <rPr>
        <sz val="16"/>
        <rFont val="Garamond"/>
        <family val="1"/>
      </rPr>
      <t xml:space="preserve"> ed internazionali) - Commissione Amministrativa UE - Consiglio d'Europa</t>
    </r>
  </si>
  <si>
    <r>
      <rPr>
        <b/>
        <sz val="16"/>
        <rFont val="Garamond"/>
        <family val="1"/>
      </rPr>
      <t xml:space="preserve">Sospensione del rapporto di lavoro
- </t>
    </r>
    <r>
      <rPr>
        <sz val="16"/>
        <rFont val="Garamond"/>
        <family val="1"/>
      </rPr>
      <t>Cassa integrazione guadagni in deroga
- Cassa integrazione guadagni in deroga settore pesca 
- Cassa integrazione guadagni ordinaria
- Cassa integrazione guadagni straordinaria
- Cassa integrazione guadagni operatori agricoli</t>
    </r>
  </si>
  <si>
    <r>
      <rPr>
        <b/>
        <sz val="16"/>
        <rFont val="Garamond"/>
        <family val="1"/>
      </rPr>
      <t>Tutele in costanza di rapporto di lavoro anche in regime internazionale</t>
    </r>
    <r>
      <rPr>
        <sz val="16"/>
        <rFont val="Garamond"/>
        <family val="1"/>
      </rPr>
      <t xml:space="preserve">
- Prestazioni antitubercolari (TBC)
- Assegno maternità dello Stato-
 Assegno maternità dei Comuni
- Congedi papà
- Congedi straordinari art. 42, c. 5, D.lgs. n. 151/2001
- Congedo di Maternità/Paternità 
- Congedo parentale
- Voucher baby sitting 
- Asili nido
- Congedo per malattia del bambino
- Congedo per le donne vittime di violenza di genere
- Cure balneo termali
- Indennità di degenza ospedaliera
- Indennità di malattia
- Indennità di Maternità
 -Paternità lavoratori autonomi
- Indennità per inabilità lavoratori assicurati ex IPSEMA
- Indennità per interruzione della gravidanza
- Permessi retribuiti per disabili gravi (Legge n. 104/1992, art. 33)
 - Prestazioni a tutela della maternità, disabilità, donazione di sangue e/o midollo osseo ai lavoratori assicurati ex Ipsema
- Rimborsi per le giornate di riposo fruite dai donatori di sangue e dai donatori di midollo osseo
- Rimborso della retribuzione corrisposta ai lavoratori per operazioni di soccorso alpino o speleologico
- Riposi giornalieri della madre e del padre</t>
    </r>
  </si>
  <si>
    <t>Ministero del Lavoro e delle Politiche Sociali - Ministero dell'Economia e delle Finanze - Ministero degli Affari Esteri e della Cooperazione Internazionale - Presidenza del Consiglio dei Ministri Dipartimento per le Politiche della Famiglia -  Presidenza del Consiglio dei Ministri Ufficio di coordinamento delle azioni del Governo per le persone con disabilità e le loro famiglie - Presidenza del Consiglio dei Ministri Dipartimento della funzione pubblica - Garante per la protezione dei dati personali - Ministero della Salute - USMAF-SASN (Uffici di sanità marittima, aerea e di frontiera e dei servizi territoriali di assistenza sanitaria al personale navigante e aeronavigante in Italia) - Governo - Parlamento - Regioni - Province autonome - Comuni - Ambasciate - Centro Solvit italiano - Consolati - Istituzioni estere di sicurezza sociale (comunitarie e internazionali) - Commissione Amministrativa UE - Consiglio d'Europa</t>
  </si>
  <si>
    <r>
      <rPr>
        <b/>
        <sz val="16"/>
        <rFont val="Garamond"/>
        <family val="1"/>
      </rPr>
      <t>Sostegno al reddito della famiglia anche in regime internazionale</t>
    </r>
    <r>
      <rPr>
        <sz val="16"/>
        <rFont val="Garamond"/>
        <family val="1"/>
      </rPr>
      <t xml:space="preserve">
- Assegni familiari
- Assegno al nucleo familiare
- Assegno per congedo matrimoniale
- Prestazioni familiari in regime UE e di accordi e convenzioni bilaterali</t>
    </r>
  </si>
  <si>
    <r>
      <rPr>
        <b/>
        <sz val="16"/>
        <rFont val="Garamond"/>
        <family val="1"/>
      </rPr>
      <t>Fondi di solidarietà</t>
    </r>
    <r>
      <rPr>
        <sz val="16"/>
        <rFont val="Garamond"/>
        <family val="1"/>
      </rPr>
      <t xml:space="preserve">
- Assegno integrativo 
- Assegno ordinario 
- Assegno di solidarietà
 - Assegno Emergenziale 
- Outplacement - Formazione</t>
    </r>
  </si>
  <si>
    <t>Ministero del Lavoro e delle Politiche Sociali - Ministero dell'Economia e delle Finanze - Ministero della Giustizia</t>
  </si>
  <si>
    <t>Ministero del Lavoro e delle Politiche Sociali - Presidenza del Consiglio dei Ministri Dipartimento funzione pubblica - Garante per la protezione dei dati personali - Ministero dell'Economia e delle Finanze</t>
  </si>
  <si>
    <t>Cura i rapporti con le altre pubbliche amministrazioni e le Istituzioni formative per lo sviluppo di sinergie e programmi di formazione e promuove con esse iniziative di cooperazione, confronto e messa in comune di risorse per lo scambio di esperienze e la realizzazione di progetti comuni di formazione.</t>
  </si>
  <si>
    <t>Enti o organismi di formazione pubblici o privati- Atenei universitari - SNA</t>
  </si>
  <si>
    <t xml:space="preserve">Organizza, in collaborazione con la Direzione centrale Studi e ricerche, iniziative di studio, ricerca e formazione in materia di welfare, nell’ottica di favorire la diffusione della cultura previdenziale e la conoscenza degli istituti e procedure in materia di sicurezza sociale.     </t>
  </si>
  <si>
    <t>Gestisce la formazione e aggiornamento professionale attraverso: l'elaborazione dei piani di formazione; l'attivazione dei corsi e il monitoraggio delle attività formative avviate, valutandone la congruità delle richieste. .</t>
  </si>
  <si>
    <t>Assicurato pensionato: assistenza, consulenza ed erogazione indennità di buonuscita e prestazioni di fine servizio e di fine rapporto; calcolo e gestione riscatto periodi</t>
  </si>
  <si>
    <r>
      <rPr>
        <b/>
        <sz val="16"/>
        <rFont val="Garamond"/>
        <family val="1"/>
      </rPr>
      <t>Istituzionali:</t>
    </r>
    <r>
      <rPr>
        <sz val="16"/>
        <rFont val="Garamond"/>
        <family val="1"/>
      </rPr>
      <t xml:space="preserve"> iscritti e pensionati della  Gestione unitaria delle prestazioni creditizie e sociali in servizio e in quiescenza presso il Comparto sicurezza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</si>
  <si>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iscritti e pensionati iscritti alla  Gestione unitaria delle prestazioni creditizie e sociali in servizio e in quiescenza presso il Comparto sicurezza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</si>
  <si>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Iscritti alla Cassa Trattamenti Pensionistici dello Stato in servizio presso il Comparto sicurezza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</si>
  <si>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personale iscritto alla Cassa Trattamenti Pensionistici dello Stato in quiescenza presso il Comparto sicurezza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</si>
  <si>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personale del Comparto sicurezza iscritto alla Cassa Trattamenti Pensionistici dello Stato cessato dal servizio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</si>
  <si>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personale del Comparto sicurezza iscritto alla Cassa Trattamenti Pensionistici dello Stato iscritto o cessato dal servizio
</t>
    </r>
    <r>
      <rPr>
        <b/>
        <sz val="16"/>
        <rFont val="Garamond"/>
        <family val="1"/>
      </rPr>
      <t>Istituzioni pubbliche</t>
    </r>
    <r>
      <rPr>
        <sz val="16"/>
        <rFont val="Garamond"/>
        <family val="1"/>
      </rPr>
      <t xml:space="preserve"> (Presidenza del Consiglio dei Ministri, Comparto sicurezza); Banche e Istituti di Credito
</t>
    </r>
    <r>
      <rPr>
        <b/>
        <sz val="16"/>
        <rFont val="Garamond"/>
        <family val="1"/>
      </rPr>
      <t>Intermediari</t>
    </r>
    <r>
      <rPr>
        <sz val="16"/>
        <rFont val="Garamond"/>
        <family val="1"/>
      </rPr>
      <t>: consulenti del lavoro, commercialisti, avvocati, patronati, altri ordini professionali</t>
    </r>
  </si>
  <si>
    <t>Ufficio Incarichi e Funzioni Speciali (D.I. 18 aprile 1981)</t>
  </si>
  <si>
    <r>
      <rPr>
        <b/>
        <sz val="16"/>
        <color theme="1"/>
        <rFont val="Garamond"/>
        <family val="1"/>
      </rPr>
      <t>Prestazioni creditizie</t>
    </r>
    <r>
      <rPr>
        <sz val="16"/>
        <color theme="1"/>
        <rFont val="Garamond"/>
        <family val="1"/>
      </rPr>
      <t xml:space="preserve"> (prestiti) </t>
    </r>
    <r>
      <rPr>
        <b/>
        <sz val="16"/>
        <color theme="1"/>
        <rFont val="Garamond"/>
        <family val="1"/>
      </rPr>
      <t>e attività connesse</t>
    </r>
    <r>
      <rPr>
        <sz val="16"/>
        <color theme="1"/>
        <rFont val="Garamond"/>
        <family val="1"/>
      </rPr>
      <t xml:space="preserve"> (rimborsi, liquidazione quota residua assicurazione non goduta per anticipata estinzione, liquidazione capitale residuo a seguito di premorienza)</t>
    </r>
  </si>
  <si>
    <r>
      <rPr>
        <b/>
        <sz val="16"/>
        <color theme="1"/>
        <rFont val="Garamond"/>
        <family val="1"/>
      </rPr>
      <t>Assicurato pensionato</t>
    </r>
    <r>
      <rPr>
        <sz val="16"/>
        <color theme="1"/>
        <rFont val="Garamond"/>
        <family val="1"/>
      </rPr>
      <t>: accertamento ed imposizione contributiva: iscrizione, variazione e cancellazione; movimentazione posizione, riscatti e ricongiunzioni</t>
    </r>
  </si>
  <si>
    <r>
      <rPr>
        <b/>
        <sz val="16"/>
        <color theme="1"/>
        <rFont val="Garamond"/>
        <family val="1"/>
      </rPr>
      <t>Attività contabile</t>
    </r>
    <r>
      <rPr>
        <sz val="16"/>
        <color theme="1"/>
        <rFont val="Garamond"/>
        <family val="1"/>
      </rPr>
      <t>: assunzione di impegni finanziari ed emissione dei dispositivi di pagamento; Contabilizzazione delle riscossioni sui conti correnti; gestione dei conti correnti dell'lstituto dedicati alla Presidenza del Consiglio dei Ministri, Comparto sicurezza; Determinazione degli importi da versare, contabilizzazione e rendicontazione delle somme pagate</t>
    </r>
  </si>
  <si>
    <r>
      <rPr>
        <b/>
        <sz val="16"/>
        <color theme="1"/>
        <rFont val="Garamond"/>
        <family val="1"/>
      </rPr>
      <t>Assicurato pensionato</t>
    </r>
    <r>
      <rPr>
        <sz val="16"/>
        <color theme="1"/>
        <rFont val="Garamond"/>
        <family val="1"/>
      </rPr>
      <t>: gestione delle posizioni assicurative per l'erogazione delle prestazioni pensionistiche; gestione ed analisi processo trattenute operanti su pensione; gestione posizioni debitorie; attività di redazione e trasmissione delle dichiarazioni reddituali; aggiornamento Casellario pensionati per la Presidenza del Consiglio-Comparto sicurezza</t>
    </r>
  </si>
  <si>
    <t>Lavorazione anomalie e incongruenze alimentanti la posizioni assicurative e relativa sistemazione</t>
  </si>
  <si>
    <t>Oltre alle singole richieste di documentazione e di variazioni PA ai datori di lavoro,  sono stati avviati Tavoli tecnici con cadenza periodica con le amministrazioni coinvolte, Noi PA e ANM e sono stati promosi interventi formativi per il personale delle Amministrazioni interessate all'uso di Nuova Passweb</t>
  </si>
  <si>
    <t>Invio agli assicurati, anche per il tramite del proprio datore di lavoro, dei provvedimenti adottati e del relativo estratto conto e rapporti con le sedi Inps</t>
  </si>
  <si>
    <t>I provvedimenti di computo, riscatto, ricongiunzione vengono inviati ai diretti interessati e agli uffici di appartenenza. Per i provvedimenti con onere finanziario anche alle Ragionerie Territoriali dello Stato per la trattenuta sullo stipendio; le sedi Inps verificano, tramite nostre comunicazioni o la visualizzazione da sistema, che la PA è stata sistemata</t>
  </si>
  <si>
    <t>Gestione iter pratiche ante subentro e comunicazione istituzionale e interna</t>
  </si>
  <si>
    <t>Iniziative dirette alla stipula di Convenzioni e Accordi con le amministrazioni pubbliche per la lavorazione delle pratiche di riscatto, computo, ricongiunzione in carico a dette amministrazoni (C.D. ANTE SUBENTRO) nonché attività di attuazione di tali Convenzioni e Accordi, compresa la formazione per i dipendenti delle PP.AA. interessate.</t>
  </si>
  <si>
    <t>Prestazioni a sostengno della famiglia e genitorialità -Voucher baby sitting - Asili nido- assegno al nucleo familiare dei Comuni (Prestazioni sociali dei comuni)- Assegno di natalità (bonus bebè)-premio alla nascita</t>
  </si>
  <si>
    <r>
      <t xml:space="preserve"> </t>
    </r>
    <r>
      <rPr>
        <b/>
        <sz val="16"/>
        <color theme="1"/>
        <rFont val="Garamond"/>
        <family val="1"/>
      </rPr>
      <t>Misure di contrasto della povertà</t>
    </r>
    <r>
      <rPr>
        <sz val="16"/>
        <color theme="1"/>
        <rFont val="Garamond"/>
        <family val="1"/>
      </rPr>
      <t>: pensione sociale/assegno sociale</t>
    </r>
    <r>
      <rPr>
        <sz val="16"/>
        <color rgb="FFFF0000"/>
        <rFont val="Garamond"/>
        <family val="1"/>
      </rPr>
      <t xml:space="preserve"> </t>
    </r>
    <r>
      <rPr>
        <sz val="16"/>
        <color theme="1"/>
        <rFont val="Garamond"/>
        <family val="1"/>
      </rPr>
      <t xml:space="preserve">
 </t>
    </r>
    <r>
      <rPr>
        <b/>
        <sz val="16"/>
        <color theme="1"/>
        <rFont val="Garamond"/>
        <family val="1"/>
      </rPr>
      <t xml:space="preserve">Carta acquisti </t>
    </r>
    <r>
      <rPr>
        <sz val="16"/>
        <color theme="1"/>
        <rFont val="Garamond"/>
        <family val="1"/>
      </rPr>
      <t xml:space="preserve">
</t>
    </r>
    <r>
      <rPr>
        <b/>
        <sz val="16"/>
        <color theme="1"/>
        <rFont val="Garamond"/>
        <family val="1"/>
      </rPr>
      <t xml:space="preserve"> REI</t>
    </r>
    <r>
      <rPr>
        <sz val="16"/>
        <color theme="1"/>
        <rFont val="Garamond"/>
        <family val="1"/>
      </rPr>
      <t xml:space="preserve"> (Reddito di Inclusione) 
 </t>
    </r>
    <r>
      <rPr>
        <sz val="16"/>
        <rFont val="Garamond"/>
        <family val="1"/>
      </rPr>
      <t>Reddito e Pensione di Cittadinanza</t>
    </r>
  </si>
  <si>
    <r>
      <rPr>
        <b/>
        <sz val="16"/>
        <color theme="1"/>
        <rFont val="Garamond"/>
        <family val="1"/>
      </rPr>
      <t>Tirocini e Sussidi</t>
    </r>
    <r>
      <rPr>
        <sz val="16"/>
        <color theme="1"/>
        <rFont val="Garamond"/>
        <family val="1"/>
      </rPr>
      <t xml:space="preserve">
- Assegno ASU per attività socialmente utili 
- Programma Operativo Nazionale per l'attuazione della iniziativa europea per l'occupazione dei giovani (Programma "Garanzia Giovani")
- Sussidi straordinari a carico del F.S.O.F a seguito di convenzione con le Regioni dopo autorizzazione del Ministero del Lavoro
- Sussidi straordinari/speciali erogati a seguito di convenzioni con Regioni/ Enti locali (cd. autofinanziati)</t>
    </r>
  </si>
  <si>
    <t>Attività di supporto alle relazioni esterne del Presidente, con particolare riferimento agli Organi di governo, ai Ministeri, alle Commissioni parlamentari e agli Enti pubblici e privati</t>
  </si>
  <si>
    <t>Attività di supporto al Presidente nella definizione di proposte normative, formulate dalla Tecnostruttura</t>
  </si>
  <si>
    <t xml:space="preserve">Predisposizione degli elementi informativi richiesti dagli Organi di Governo per l'espletamento degli atti di sindacato ispettivo parlamentare
</t>
  </si>
  <si>
    <r>
      <t>Presidenza del Consiglio dei Ministri con particolare riferimento al Dipartimento della Funzione pubblica.</t>
    </r>
    <r>
      <rPr>
        <sz val="16"/>
        <color rgb="FFFF0000"/>
        <rFont val="Garamond"/>
        <family val="1"/>
      </rPr>
      <t xml:space="preserve">
</t>
    </r>
    <r>
      <rPr>
        <sz val="16"/>
        <color theme="1"/>
        <rFont val="Garamond"/>
        <family val="1"/>
      </rPr>
      <t xml:space="preserve">Ministero del Lavoro e delle Politiche sociali, Ministero dell'Economia e delle Finanze. 
</t>
    </r>
    <r>
      <rPr>
        <sz val="16"/>
        <rFont val="Garamond"/>
        <family val="1"/>
      </rPr>
      <t>Commissioni parlamentari.</t>
    </r>
    <r>
      <rPr>
        <sz val="16"/>
        <color rgb="FFFF0000"/>
        <rFont val="Garamond"/>
        <family val="1"/>
      </rPr>
      <t xml:space="preserve">
</t>
    </r>
    <r>
      <rPr>
        <sz val="16"/>
        <color theme="1"/>
        <rFont val="Garamond"/>
        <family val="1"/>
      </rPr>
      <t xml:space="preserve">ANAC, Università, INAIL, ISTAT, COVIP, Banca d'Italia.
Altri </t>
    </r>
    <r>
      <rPr>
        <sz val="16"/>
        <rFont val="Garamond"/>
        <family val="1"/>
      </rPr>
      <t>interlocutori esterni</t>
    </r>
    <r>
      <rPr>
        <sz val="16"/>
        <color theme="1"/>
        <rFont val="Garamond"/>
        <family val="1"/>
      </rPr>
      <t xml:space="preserve">: 
</t>
    </r>
    <r>
      <rPr>
        <sz val="16"/>
        <rFont val="Garamond"/>
        <family val="1"/>
      </rPr>
      <t>Sindacati nazionali dei lavoratori</t>
    </r>
    <r>
      <rPr>
        <sz val="16"/>
        <color theme="1"/>
        <rFont val="Garamond"/>
        <family val="1"/>
      </rPr>
      <t xml:space="preserve">, Associazioni datoriali, Patronati, CAF, Consulenti del lavoro, </t>
    </r>
    <r>
      <rPr>
        <sz val="16"/>
        <rFont val="Garamond"/>
        <family val="1"/>
      </rPr>
      <t>Poste italiane, Istituti bancari.</t>
    </r>
  </si>
  <si>
    <t>Ministero del Lavoro e delle Politiche sociali, Ministero dell'Economia e delle Finanze.
Commissioni parlamentari.</t>
  </si>
  <si>
    <r>
      <t xml:space="preserve"> </t>
    </r>
    <r>
      <rPr>
        <sz val="16"/>
        <rFont val="Garamond"/>
        <family val="1"/>
      </rPr>
      <t>Ministero del Lavoro e delle Politiche sociali</t>
    </r>
    <r>
      <rPr>
        <sz val="16"/>
        <color theme="1"/>
        <rFont val="Garamond"/>
        <family val="1"/>
      </rPr>
      <t>.</t>
    </r>
  </si>
  <si>
    <t>Attività di relazione del Direttore Generale con gli organi di Governo, con istituzioni ed organismi esterni, finalizzata a garantire l'espletamento delle funzioni istituzionali del Direttore generale.</t>
  </si>
  <si>
    <t>Rapporti a livello tecnico con Istituzioni, Ministeri e Commissioni parlamentari</t>
  </si>
  <si>
    <t>Istituzioni pubbliche:
Governo, Parlamento, Presidenza del Consiglio dei Ministri (Dipartimenti), Ministero del lavoro e delle politiche sociali, Ministero dell'Economia e delle Finanze, ANAC, Università, COVIP, Banca d'Italia, organi di giurisdizione.
Intermediari:
Poste Italiane, Istituti bancari, Sindacati nazionali, Associazioni datoriali, Patronati, CAF, Consulenti del lavoro.</t>
  </si>
  <si>
    <t xml:space="preserve">Istituzioni pubbliche:
Ministero del lavoro e delle politiche sociali, Ministero dell'economia e delle finanze, altri ministeri e Commissioni parlamentari, Agenzia delle entrate-Riscossione, INAIL. </t>
  </si>
  <si>
    <t>Assicurazione dei  rapporti con organismi nazionali e internazionali per lo scambio di informazioni, analisi e rilevazioni sui regimi di welfare e collaborazione con università e centri di ricerca per promuovere gli studi sulle politiche sociali</t>
  </si>
  <si>
    <t>Cura delle valutazioni di impatto della normativa e coordinamento delle attività di predisposizione dei dati a supporto delle analisi ex-ante ed ex-post sugli effetti dei provvedimenti. In questo ambito predisposizione della documentazione richiesta dalle istituzioni pubbliche per la valutazione delle proposte normative e dei loro effetti</t>
  </si>
  <si>
    <t>La Direzione fornisce in relazione alle materie istituzionali il supporto conoscitivo e tecnico per la valutazione degli effetti dei provvedimenti normativi in fase di predisposizione ovvero in ordine al successivo monitoraggio</t>
  </si>
  <si>
    <t>Coordinamento delle indagini campionarie preso gli utenti, interni ed estreni, ivi comprese le rilevazioni della "reputazione" e  dei "rischi reputazionali" dell'Istituto. Analisi e rilevazioni per la misurazione della consapevolezza previdenziale.</t>
  </si>
  <si>
    <t>Organizzazione di seminari e convegni riguardanti la ricerca e l'analisi nel campo delle politiche sociali; divulgazione dei risultati degli studi mediante pubblicazioni sulle collane scientifiche dell'Istituto</t>
  </si>
  <si>
    <t xml:space="preserve">Va evidenziato che i lavori di ricerca realizzati nell’ambito del progetto VisitINPS nonché quelli presentati da esperti indipendenti in seminari Inps possono essere pubblicati all’interno della collana di studi e ricerche denominata WorkINPS Papers </t>
  </si>
  <si>
    <t>Coordinamento del programma "VisitInps Scholars", garantendo anche il supporto operativo per l'attuazione dei programmi di ricerca attivati dall'Istituto e realizzati anche in collaborazione con istituzioni e soggetti esterni</t>
  </si>
  <si>
    <t>Ruoli e modalità realizzative del Programma VisitInps Scholars sono definiti con approsito Regolamento, approvato con Determinazione presidenziale n. 62/2017.</t>
  </si>
  <si>
    <t>Coordinamento delle attività per la realizzazione del Rapporto annuale dell'Inps</t>
  </si>
  <si>
    <t>Il Rapporto annuale viene presentato dal Presidente del''Istituto presso la Camera dei Deputati.
Nell'ambito dela predisposizione del Rapporto la Direzione gestisce i rapporti redazionali con la Società incaricata della stampa.</t>
  </si>
  <si>
    <r>
      <rPr>
        <sz val="16"/>
        <rFont val="Garamond"/>
        <family val="1"/>
      </rPr>
      <t>La DC SR, in relazione all'attività di ricerca di sua competenza, partecipa alle iniziative e agli incontri promossi da organismi ed enti di ricerca italiani e internazionali.</t>
    </r>
    <r>
      <rPr>
        <sz val="16"/>
        <color theme="1"/>
        <rFont val="Garamond"/>
        <family val="1"/>
      </rPr>
      <t xml:space="preserve">
La Direzione svolge un ruolo di coordinamento per la partecipazione e la realizzazione di progetti europei e internazionali nell'ambito della ricerca
Le istituzioni italiane ed estere coinvolte possono essere specificate nell'ambito di ciascun progetto.</t>
    </r>
  </si>
  <si>
    <r>
      <t xml:space="preserve">Con </t>
    </r>
    <r>
      <rPr>
        <sz val="16"/>
        <rFont val="Garamond"/>
        <family val="1"/>
      </rPr>
      <t>cadenza periodica</t>
    </r>
    <r>
      <rPr>
        <sz val="16"/>
        <color theme="1"/>
        <rFont val="Garamond"/>
        <family val="1"/>
      </rPr>
      <t xml:space="preserve"> la Direzione Studi e ricerche svolge un'indagine campionaria per rilevare attraverso un questionario standardizzato la "reputazione" e i "rischi reputazionali" presso gli utenti di riferimento. I risultati delle elaborazioni statistiche sono presentati in forma aggregata</t>
    </r>
  </si>
  <si>
    <t>Ministeri vigilanti: Ministero del Lavoro - Ministero Economia e finanza.
Ragioneria generale dello Stato.</t>
  </si>
  <si>
    <t>Cittadini presenti negli archivi Inps (assicurati, pensionati, destinatari di misure assistenziali, ecc.) inseriti nel campione di indagine in occasione delle rilevazioni periodiche.</t>
  </si>
  <si>
    <t>Università pubbliche e private, italiane e straniere.
Centri di ricerca pubblici e privati.</t>
  </si>
  <si>
    <t>Presidente e componenti esterni del Comitato scientifico.
Università e centri di ricerca.
Ricercatori assegnatari dei singoli progetti di ricerca.
Soggetti privati e associazioni interessate a finanziare il programma. di ricerca attraverso sponsorizzazioni o erogazioni liberali.</t>
  </si>
  <si>
    <t>Uffici della Camera dei deputati.
Ricercatori interessati alla redazione di singole parti del Rapporto.
Società grafica incaricata della stampa del Rapporto annuale.</t>
  </si>
  <si>
    <r>
      <t>Istituzioni italiane ed estere nell'ambito di Prog</t>
    </r>
    <r>
      <rPr>
        <sz val="16"/>
        <rFont val="Garamond"/>
        <family val="1"/>
      </rPr>
      <t>etti di ricerca</t>
    </r>
    <r>
      <rPr>
        <sz val="16"/>
        <color theme="1"/>
        <rFont val="Garamond"/>
        <family val="1"/>
      </rPr>
      <t xml:space="preserve"> </t>
    </r>
    <r>
      <rPr>
        <sz val="16"/>
        <rFont val="Garamond"/>
        <family val="1"/>
      </rPr>
      <t xml:space="preserve">nazionali o internazionali.
</t>
    </r>
    <r>
      <rPr>
        <sz val="16"/>
        <color theme="1"/>
        <rFont val="Garamond"/>
        <family val="1"/>
      </rPr>
      <t xml:space="preserve">
Ministeri vigilanti (Ministero del Lavoro - Ministero Economia e finanze) e istituzioni nazionali per l'organizzazione di eventi con partner internazionali.</t>
    </r>
  </si>
  <si>
    <t>Invio periodico dati sui procedimenti disciplinari attivati e conclusi</t>
  </si>
  <si>
    <t>Dipartimento Funzione Pubblica - Ufficio Ispettorato</t>
  </si>
  <si>
    <r>
      <t>Riferimento normativo Art. 55 bis, c. 4, D.lgs. n. 165/2001 e s.m.e i. "</t>
    </r>
    <r>
      <rPr>
        <i/>
        <sz val="16"/>
        <rFont val="Garamond"/>
        <family val="1"/>
      </rPr>
      <t>Gli atti di avvio e conclusione del procedimento disciplinare, nonché l’eventuale provvedimento di sospensione cautelare del dipendente, sono comunicati dall’UPD, per via telematica, all’Ispettorato della Funzione Pubblica entro venti giorni dalla loro adozione. Al fine di tutelare la riservatezza del dipendente, il nominativo dello stesso è sostituito da un codice identificativo</t>
    </r>
    <r>
      <rPr>
        <sz val="16"/>
        <rFont val="Garamond"/>
        <family val="1"/>
      </rPr>
      <t xml:space="preserve">." </t>
    </r>
  </si>
  <si>
    <t>Invio informazioni su richiesta in merito a segnalazioni relative a procedimenti disciplinari</t>
  </si>
  <si>
    <t>ANAC</t>
  </si>
  <si>
    <t>Gestione procedimenti disciplinari</t>
  </si>
  <si>
    <t>Organizzazioni sindacali,  Avvocati</t>
  </si>
  <si>
    <t>Gestione contenzioso disciplinare</t>
  </si>
  <si>
    <t>Gestione casi svolgimento attività incompatibile con rapporto di lavoro dipendente pubblico - recupero importi compensi</t>
  </si>
  <si>
    <t xml:space="preserve">MEF - GdF  </t>
  </si>
  <si>
    <t>Riferimento normativo Art. 53  D.lgs. n. 165/2001 e s.m.e i.</t>
  </si>
  <si>
    <t>Ufficio Procedimenti Disciplinari e della Responsabilità Amministrativa</t>
  </si>
  <si>
    <t>Avvocati</t>
  </si>
  <si>
    <t>Glossario</t>
  </si>
  <si>
    <t>Ministero dell'Istruzione dell'Università e della Ricerca - MIUR</t>
  </si>
  <si>
    <t>Azienda sanitaria locale - ASL</t>
  </si>
  <si>
    <t xml:space="preserve">Ispettorato nazionale del lavoro - INL
</t>
  </si>
  <si>
    <t>Istituto nazionale per l'assicurazione contro gli infortuni sul lavoro - INAIL</t>
  </si>
  <si>
    <t>Corte dei Conti - CdC</t>
  </si>
  <si>
    <t>Tribunale Amministrativo Regionale - TAR</t>
  </si>
  <si>
    <t>RAI - Radiotelevisione italiana S.p.a.</t>
  </si>
  <si>
    <t>Centro di assistenza fiscale - CAF</t>
  </si>
  <si>
    <t>Associazione nazionale comuni italiani – ANCI</t>
  </si>
  <si>
    <t>Agenzia Nazionale Stampa Associata - ANSA</t>
  </si>
  <si>
    <t>ANCE Associazione Nazionale Costruttori Edili</t>
  </si>
  <si>
    <t>ENS - Ente Nazionale Sordi ONLUS</t>
  </si>
  <si>
    <t>Associazione Nazionale Mutilati ed Invalidi Civili - ANMIC</t>
  </si>
  <si>
    <t>Unione Italiana Ciechi – UIC</t>
  </si>
  <si>
    <t>ARPAT -  Agenzia Regionale per la Protezione Ambientale</t>
  </si>
  <si>
    <t>Ministero dell'economia e delle finanze - MEF</t>
  </si>
  <si>
    <t>Unione italiana delle camere di commercio, industria, artigianato e agricoltura – UNIONCAMERE</t>
  </si>
  <si>
    <t>Camera di Commercio, Industria, Artigianato e Agricoltura - CCIAA</t>
  </si>
  <si>
    <t>Servizio Prevenzione e Sicurezza Ambienti di Lavoro - SPRESAL</t>
  </si>
  <si>
    <t>Corpo Nazionale Vigili del Fuoco  - VV.FF.</t>
  </si>
  <si>
    <t>Agenzia nazionale per le politiche attive del lavoro – ANPAL</t>
  </si>
  <si>
    <t>Consulente tecnico di ufficio – CTU</t>
  </si>
  <si>
    <t>Concessionaria servizi informativi pubblici – CONSIP S.p.a.</t>
  </si>
  <si>
    <t>Autorità Nazionale Anticorruzione – ANAC</t>
  </si>
  <si>
    <t>Scuola Nazionale di Amministrazione - SNA</t>
  </si>
  <si>
    <t>Ministero per i beni e le attività culturali e per il turismo – MIBACT</t>
  </si>
  <si>
    <t>Ispettorato territoriale del lavoro – ITL</t>
  </si>
  <si>
    <t>Associazione Nazionale Magistrati - ANM</t>
  </si>
  <si>
    <t xml:space="preserve">Direzione Centrale Pensioni </t>
  </si>
  <si>
    <t>Risposta a PEC e quesiti in materia di conto assicurativo, diritto e misura della pensione, trattamenti di fine servizio e fine rapporto</t>
  </si>
  <si>
    <t xml:space="preserve">• Assicurati e pensionati                                                                                                  </t>
  </si>
  <si>
    <t xml:space="preserve">Organizzazione delle Giornate internazionali di informazione previdenziale con la Germania, la Svizzera e l'Austria.    </t>
  </si>
  <si>
    <t>Certificazione del diritto a pensione</t>
  </si>
  <si>
    <t>Pensioni delle gestioni pubbliche</t>
  </si>
  <si>
    <t>• Datori di lavoro</t>
  </si>
  <si>
    <t>Prestazioni di esodo</t>
  </si>
  <si>
    <t>Pensioni in totalizzazione e cumulo con enti e casse</t>
  </si>
  <si>
    <t>• Enti e casse professionali</t>
  </si>
  <si>
    <t>Gestione fiscale , anche contro le doppie imposizioni (fiscalità internazionale)</t>
  </si>
  <si>
    <t>• Agenzia delle entrate</t>
  </si>
  <si>
    <t>Scambio dati reddituali</t>
  </si>
  <si>
    <t>Acquisizione informazioni fiscali e reddituali</t>
  </si>
  <si>
    <t xml:space="preserve">Coordinamento e supporto consulenziale  ad utenti, Patronati e Consulenti, Amministrazioni o Enti iscritti per assicurare l’unità di indirizzo, anche attraverso il presidio di caselle di posta istituzionali.  </t>
  </si>
  <si>
    <t xml:space="preserve">•Patronati                                                                                          •Consulenti del lavoro                                                                    •Sindacati e Associazioni di categoria datoriali e dei lavoratori  </t>
  </si>
  <si>
    <t>Attività formativa e predisposizione di materiale illustrativo</t>
  </si>
  <si>
    <t xml:space="preserve">Supporto specialistico per i riscontri agli atti di sindacato ispettivo parlamentari e supporto agli organi per le audizioni </t>
  </si>
  <si>
    <t>Organi dell'Istituto</t>
  </si>
  <si>
    <t xml:space="preserve">Partecipazione a tavoli tecnici presso i Ministeri vigilanti    </t>
  </si>
  <si>
    <t>Riunioni e collaborazione con i Ministeri competenti per l'interpretazione della normativa e assistenza tecnica.</t>
  </si>
  <si>
    <t xml:space="preserve">Richieste di parere e Circolari normative. </t>
  </si>
  <si>
    <t xml:space="preserve">Supporto  per le relazioni con il Consiglio d’Europa ed con l’Oil.  </t>
  </si>
  <si>
    <t>Monitoraggi</t>
  </si>
  <si>
    <t>Videoconferenze, attività formativa e predisposizione di materiale didattico, anche per i tutor del Contact Center e gli intermediari dell'Istituto</t>
  </si>
  <si>
    <t>Redazione e validazione testi nelle materie di interesse.</t>
  </si>
  <si>
    <t xml:space="preserve">Predisposizione di messaggi, circolari, PEI, PEC anche in risposta a quesiti </t>
  </si>
  <si>
    <t xml:space="preserve">Proposte di modifiche normative  in materia di prestazioni pensionistiche.  </t>
  </si>
  <si>
    <t>Gestione dei pagamenti in Italia e all'estero</t>
  </si>
  <si>
    <t>Gestione del contenzioso</t>
  </si>
  <si>
    <t>Monitoraggio dei decessi</t>
  </si>
  <si>
    <t xml:space="preserve">Contrasto alle frodi.   </t>
  </si>
  <si>
    <t>Pagamento delle fatture</t>
  </si>
  <si>
    <t>Cessione del quinto</t>
  </si>
  <si>
    <t xml:space="preserve">• Società finanziarie   </t>
  </si>
  <si>
    <t xml:space="preserve">Scambio di informazioni e attività collegate (partecipazione ad iniziative internazionali)                                                                                                                                                                                                           </t>
  </si>
  <si>
    <t>Predisposizione di documentazione e relazioni utili per richieste da parte di testate giornalistiche e programmi radiotelevisivi.</t>
  </si>
  <si>
    <t>media</t>
  </si>
  <si>
    <t xml:space="preserve">• INAIL 
• Ministero del lavoro
• MIUR                       </t>
  </si>
  <si>
    <t>• Cliente interno
• Contact center</t>
  </si>
  <si>
    <t xml:space="preserve">• INAIL
• Istituti di credito  
• Poste Italiane
• Citybank </t>
  </si>
  <si>
    <t xml:space="preserve">• Ministero del Lavoro e delle Politiche Sociali
• Ministero dell'Economia e delle Finanze
• Ministero dell'Interno   </t>
  </si>
  <si>
    <t>• CAF 
• Intermediari abilitati</t>
  </si>
  <si>
    <t>• Studi legali
• Tribunali
• Avvocatura Generale dello Stato
• Presidenza del consiglio dei ministri
• CEDU
• Compagnie di assicurazione</t>
  </si>
  <si>
    <t>• Comuni
• Medici necroscopi
• Istituzioni estere</t>
  </si>
  <si>
    <t>• Guardia di Finanzia 
• Carabinieri 
• Polizia 
• Procure</t>
  </si>
  <si>
    <t>• CAF
• Intermediari abilitati 
• Istituto di credito incaricato dei pagamenti all'estero</t>
  </si>
  <si>
    <t>• Parlamento
• Governo</t>
  </si>
  <si>
    <t>• Consolati
• Istituzioni internazionali di sicurezza sociale
• Interlocutori esteri</t>
  </si>
  <si>
    <t>Internal Auditing e Risk management</t>
  </si>
  <si>
    <t>A.I.I.A. (L'Associazione Italiana Internal Auditors )</t>
  </si>
  <si>
    <t>Trattasi di un'associazione senza fini di lucro  riconosciuta come affiliazione italiana dell'I.I.A. - Institute of Internal Auditors - che definisce gli standard per la professione di internal auditor cui l'INPS si attiene nello svolgimento delle attività di internal auditing e con la quale la DCAMC ha avviato una collaborazione, insieme ad altre PPAA, per definire un modello di internal auditing comune   nell'ambito del settore pubblico</t>
  </si>
  <si>
    <t>Gestione delle procedure per l'accertamento dell'idoneità al servizio e inabilità</t>
  </si>
  <si>
    <t>A.S.L.</t>
  </si>
  <si>
    <t xml:space="preserve">Iter relativo alla concessione della causa di servizio - Applicativo web "Comitato di Verifica" causa di servizio </t>
  </si>
  <si>
    <t>M.E.F.</t>
  </si>
  <si>
    <t>Comunicazioni obbligatorie on line relative al part time</t>
  </si>
  <si>
    <t>A.N.P.A.L.</t>
  </si>
  <si>
    <t>Procedure per il conferimento degli incarichi defensionali ai legali esterni ai sensi della Determinazione Presidenziale n. 308/2011</t>
  </si>
  <si>
    <t>Avvocati esterni all'Istituto</t>
  </si>
  <si>
    <t>Comunicazioni ex art. 61 comma 1 del D.Lgs 165/2001 e ss.mm.ii.</t>
  </si>
  <si>
    <t>Presidenza del Consiglio dei Ministri e MEF</t>
  </si>
  <si>
    <t xml:space="preserve">Prestazioni FEO, provvidenze a favore degli orfani di dipendenti dell'Istituto deceduti in attività di servizio: sussidio di primo intervento, assegno di mantenimento e assegno di studio   </t>
  </si>
  <si>
    <t xml:space="preserve">Trattasi di benefici di natura assistenziale rientranti nella previsione dell'art. 59 DPR 509/1979                                                                                                                                  art. 80 Contratto Funzioni Centrali 2016-2018                                                                  </t>
  </si>
  <si>
    <t xml:space="preserve">Benefici derivanti dalle polizze sanitarie, stipulate da ASDEP integrative delle prestazioni erogate dal SSN a favore dei dipendenti e dei loro familiari fiscalmente a carico nonché, per i soli dipendenti, per la copertura del rischio di premorienza: polizza TMC,  copertura assicurativa per decesso dipendente, polizza LTC, copertura assicurativa perdita autosufficienza e  polizza RSMO, copertura assicurativa rimborso spese mediche . Le ordinarie attività per la gestione dell'Associazione sono demandate alla Struttura di supporto ad ASDEP, composta in prevalenza da personale dell'Istituto, facente capo all'Area sercizi al Cliente interno della DCRU.  </t>
  </si>
  <si>
    <t xml:space="preserve">Fonti normative:                                                                                                                     Art. 46 CCNL del comparto del personale degli Enti pubblici non economici - quadriennio normativo 1994-1997 e biennio economico 1994-1995 - stipulato il 6 luglio 1995.                                                                                                                        Accordo tra gli Enti fondatori, INPS. INIL e ACI, per la gestione consorziata delle attività di ASDEP e determinazione del D.G. n. 16 del 16. 02.2016                               art. 80 Contratto Funzioni Centrali 2016-2018                                                                           </t>
  </si>
  <si>
    <t xml:space="preserve"> Polizze assicurative per i dipendenti in servizio relatie alla copertura  Kasko, Infortuni cumulativa, Responsabilità Civile e Patrimoniale verso terzi, Tutela Legale</t>
  </si>
  <si>
    <t xml:space="preserve"> impresa assicuratrice che presta le garanzie   </t>
  </si>
  <si>
    <t>Fonti normative:                                                                                                                 polizza Kasko e polizza Infortuni cumulativa=&gt;art. 84 Contratto Funzioni Centrali 2016-2018                                                                                                                            Polizza Tutela Legale =&gt; (art. 26 CCNL dirigenza Area VI quadriennio normativo 2006-2009 e art. 83 c.6 Contratto Funzioni Centrali 2016-2018)                                      Polizza Responsabilità Patrimoniale dell’Ente =&gt; art. 26 CCNL personale dirigente sottoscritto in data 01.08.2006</t>
  </si>
  <si>
    <t>Mutui edilizi concessi al personale dipendente dell'Istituto</t>
  </si>
  <si>
    <t xml:space="preserve"> •Agenzia delle Entrate (utilizzazione applicativo Sister per accesso telematico alle banche dati catastale ed ipotecaria per persona fisica e persona giuridica)              • Agenzia del Territorio (comunicazione telematica di estinzione totale dell’obbligazione ai fini della cancellazione del mutuo, ex art. 8, comma 8 punto a),  D.L  13 maggio 2011, n. 70, convertito dalla Legge del 12 luglio 2011, n. 106) 
 •Enti o Amministrazioni pubbliche o privati  per controllo su autocertificazioni rese dagli interessati ai sensi del DPR 445/2000.                                                           </t>
  </si>
  <si>
    <t xml:space="preserve">Fonti normative: art. 59 DPR 509/1979                                                                             art. 89 Contratto Funzioni Centrali 2016-2018 ( art 27 comma 1°, lett.f) CCNL del 14/2/2001)                                                                                                                                                                                   </t>
  </si>
  <si>
    <t>TFS, TFR e previdenza complementare per i dipendenti e acquisizione e gestione dei capitali di copertura TFS e TFR per il personale proveniente da mobilità inter enti. Gestione delle forme previdenziali complementari di Ente. Gestione dei trattamenti a carico dei fondi integrativi di previdenza degli ex dipendenti dell’Istituto e degli ex dipendenti degli Enti soppressi. Comunicazione, a seguito di certificazione del possesso del diritto a pensione da parte delle competenti strutture territoriali, delle cessazioni dal servizio del personale dell’Istituto.</t>
  </si>
  <si>
    <t xml:space="preserve">Verifica e definizione delle posizioni relative allo stato di servizio ai fini della quiescenza e del fondo integrativo del personale. </t>
  </si>
  <si>
    <t>Gestione della ricostruzione delle carriere giuridiche di tutto il personale dipendente.</t>
  </si>
  <si>
    <t>Esame ed istruttoria dei contenuti dei fascicoli personali cartacei del personale e verifica dei contenuti delle procedure informatiche dedicate (SAP MD-SAP Recruiting) al fine dell’implementazione e della validazione, nella procedura VEGA, dei dati storici anagrafici e di carriera del personale.</t>
  </si>
  <si>
    <t xml:space="preserve">Gestione dell’archivio centrale del personale VEGA e relativo coordinamento, assistenza e consulenza alla Direzioni regionali. Rilevazione, gestione ed elaborazione dei dati statistici relativi a tutto il personale INPS. </t>
  </si>
  <si>
    <t xml:space="preserve">Gestione giuridica del rapporto di lavoro e delle problematiche connesse agli incarichi dei  dirigenti ,dei professionisti e dei medici </t>
  </si>
  <si>
    <t>Analisi della normativa di riferimento e dei contratti di comparto; elaborazione di proposte di verbali d’intesa/accordi di programma e di articoli CCNI e documenti allegati relativi allo sviluppo professionale; collaborazione con le competenti Direzioni centrali per la definizione dei percorsi di professionalità/carriera, per l’elaborazione dei criteri e dei processi di sviluppo di carriera del personale nelle aree professionali, nonché nelle attività riguardanti la definizione dei criteri per i passaggi del personale all’interno delle aree, secondo le vigenti norme contrattuali; organizzazione e gestione dei passaggi del personale all’interno delle aree secondo le vigenti norme contrattuali; attuazione e gestione del sistema di misurazione e valutazione della performance individuale; partecipazione nella definizione dei criteri per la valutazione del personale; elaborazione, d’intesa con le Direzioni centrali competenti, dei modelli di valutazione delle prestazioni di lavoro; definizione dei criteri per l’attribuzione degli incarichi di posizione organizzativa i coerenza con le previsioni contrattuali (CCNL/CCNI); gestione delle procedure di attribuzione delle posizioni organizzative di Direzione generale; coordinamento e consulenza alle Direzioni regionali in materia di posizioni organizzative; gestione del sistema indennitario del personale delle Aree professionali; monitoraggio delle posizioni organizzative di DG e delle Sedi periferiche; analisi e predisposizione documenti per la partecipazione a Commissioni e Osservatori contrattuali; nelle materie di competenza, supporto Area Contenzioso nella predisposizione di relazioni utili alla difesa dell’Istituto e stesura bozze di determinazioni di esecuzione di sentenze sfavorevoli.</t>
  </si>
  <si>
    <t>Organizzazioni sindacali</t>
  </si>
  <si>
    <t>Gestione della contabilità e dell’iter procedurale dei mutui ipotecari e dei prestiti al personale dipendente previsti dall’art. 59 del DPR 509/79.</t>
  </si>
  <si>
    <t>Dipendenti cessati dal servizio, titolari di mutuo e/o prestito in corso di ammortamento.</t>
  </si>
  <si>
    <t xml:space="preserve">Si tratta di un'attività inserita all'interno dell'Area "Servizi al Cliente interno". </t>
  </si>
  <si>
    <t xml:space="preserve">Gestione degli adempimenti connessi alla liquidazione delle visite medico-fiscali ai dipendenti. </t>
  </si>
  <si>
    <t>Aziende Sanitarie Locali della città di Roma.</t>
  </si>
  <si>
    <t>Trattasi di attività a stralcio esclusivamente afferente a visite mediche di controllo richieste in data anteriore al 1° settembre 2017.</t>
  </si>
  <si>
    <t>Società appaltatrice del servizio.</t>
  </si>
  <si>
    <t>Servizio di verifica delle inadempienze - Pagamenti della Pubblica Amministrazione</t>
  </si>
  <si>
    <t>Agenzia delle Entrate  - Riscossione</t>
  </si>
  <si>
    <t>Il servizio "Verifica inadempimenti" consente all'Istituto di ottemperare all’obbligo stabilito dall’art. 48-bis D.P.R. n.602/73 di verificare, prima di effettuare un  pagamento di importo superiore a 5mila euro, se il beneficiario è inadempiente all'obbligo di versamento derivante dalla notifica di una o più cartelle di pagamento e, in caso affermativo, di segnalare la circostanza all’Agenzia delle entrate-Riscossione, ai fini dell'esercizio dell'attività di riscossione delle somme iscritte a ruolo. (D.M. n. 40 del 12.1.2008, D.L. 22 ottobre 2016, n. 193, Legge 205/2017 ).</t>
  </si>
  <si>
    <t>Verifica compatibilità economico - finanziaria dei CCNI del personale dell'Istituto</t>
  </si>
  <si>
    <t>Ministero dell’Economia e delle Finanze – Dip. della RGS - IGOP</t>
  </si>
  <si>
    <t>Presidenza del Consiglio dei Ministri -  Dipartimento della Funzione pubblica</t>
  </si>
  <si>
    <t>Gestione delle posizioni assicurative Inail</t>
  </si>
  <si>
    <t>Assolvimento dell'obbligo di pagamento annuale del premio assicurativo</t>
  </si>
  <si>
    <t>Gestione dei comandi in entrata/uscita, fuori ruolo, mobilità inter-enti</t>
  </si>
  <si>
    <t>Enti di provenienza/destinazione del personale</t>
  </si>
  <si>
    <t>Rapporti nell'ambito della gestione delle richieste di rimborso degli oneri da queste anticipati (comando in entrata), ovvero per conto di queste anticipati (comando in uscita). Scambio flussi informativi connessi agli aspetti retributivi del personle interessato da provvedimenti di mobilità in entrata e in uscita.</t>
  </si>
  <si>
    <t>Cessione del quinto sullo stipendio</t>
  </si>
  <si>
    <t>Finanziarie/Banche</t>
  </si>
  <si>
    <t>DPR  5 gennaio 1950 n. 180</t>
  </si>
  <si>
    <t>Deleghe quota cral</t>
  </si>
  <si>
    <t xml:space="preserve">Cral </t>
  </si>
  <si>
    <t>Ritenute connesse all'adesione ai CRAL ed alle iniziative ricreative, sportive, culturali da questi promosse.</t>
  </si>
  <si>
    <t xml:space="preserve">Gestione pignoramenti </t>
  </si>
  <si>
    <t>Creditori pignoratizi</t>
  </si>
  <si>
    <t>DPR  5 gennaio 1950 n. 180, art. 545 cpc</t>
  </si>
  <si>
    <t>Verifica requisiti di conformità dell'azione amministrativa  alle norme vigenti , ai regolamenti , alle circolari , ai fini  della rispondenza dei servizi  e degli atti amministrativi  alle finalità  istituzionali e di corretta gestione . Garantisce il controllo  interno ai processi proiduttivi , attraverso la verifica  delle irregolarità degli atti e della regolarità  dell'iter procedurale . Evidenzia la sussistenza di fatti lesivi  per l'Istituto  e provvede ad attivare gli interventi per la normalizzazione delle situazioni , la prevenzione delle irregolarità  compartimentali , la sanzione dei comportamenti  a valenza disciplinare e il ristoro degli eventi dannosi.</t>
  </si>
  <si>
    <t xml:space="preserve">Portatori di interessi esterni "istituzionali" , quali assicurati , contribuenti e fruitori di prestazioni sociali ;"istituzioni pubbliche " quali Ministeri(MEF), organi giurisdizionali, Forze dell'ordine </t>
  </si>
  <si>
    <t>Gestione Aspettative e distacchi Sindacali</t>
  </si>
  <si>
    <t xml:space="preserve">Associazioni Sindacali Rappresentative; Dirigenti Sindacali quali portatori di interessi esterni  all'Amministrazione            </t>
  </si>
  <si>
    <t xml:space="preserve">D.lgs 165/01 e s.m.i.; CCNQ sule modalità di utilizzo dei distacchi,aspettative e permessi, nonché delle altre prerogative sindacali del 4 dicembre 2017 (di seguito CCNQ 4/12/2017) così come modificato dal CCNQ 9/11/2019. </t>
  </si>
  <si>
    <t>Gestione piattaforma GEDAP</t>
  </si>
  <si>
    <t>Associazioni Sindacali Rappresentative; Dirigenti Sindacali  quali portatori interessi esterni all'Amministrazione</t>
  </si>
  <si>
    <t xml:space="preserve">Piattaforma di propriètà del Dipartimento Funzione Pubblica introdotta ai fini del monitoraggio e controllo del monte ore permessi sindacali e del numero distacchi e aspettative fruiti dalle Associazioni sindacali rappresentative, onde prevenire lo sforamento di quanto assegnato ai menzionati soggetti sindacali </t>
  </si>
  <si>
    <t>Gestione del diritto di Affissione delle Organizzazioni Sindacali e delle Rappresentanze Sindacali Unitarie. Gestione e monitoraggio dei Locali concessi ai soggetti sindacali aventi diritto in collaborazione con tutte le Direzioni competenti</t>
  </si>
  <si>
    <t>OO.SS. Rappresentative; R.S.U.</t>
  </si>
  <si>
    <t>D.lgs 165/01 e s.m.i.; CCNQ  4/12/2017 e.s.m.i.; aggiornamento e avvicendamento dei soggetti titolari del diritto secondo quanto contenuto nei CCNQ sulle prerogative sindacali</t>
  </si>
  <si>
    <t>Tutela del Dirigente Sindacale</t>
  </si>
  <si>
    <t>Associazioni sindacali Rappresentative; Dirigenti Sindacali quali portatori di interessi esterni alla P.A.</t>
  </si>
  <si>
    <t xml:space="preserve">Art. 20 CCNQ 4.12.2017 e s.m.i. </t>
  </si>
  <si>
    <t>Rilevazione triennale dell'ARAN delle Deleghe Sindacali presso l'Ente</t>
  </si>
  <si>
    <t>Associazioni sindacali; ARAN</t>
  </si>
  <si>
    <t>E' il report delle deleghe rilasciate dai lavoratori alle Associazioni sindacali per la trattenuta in busta paga al fine del calcolo della rappresentatività.</t>
  </si>
  <si>
    <t>Permessi Sindacali</t>
  </si>
  <si>
    <t>OO.SS. Rappresentative; R.S.U; dirigenti sindacali quali portatori di interessi esterni alla PA</t>
  </si>
  <si>
    <t>Consente al dirigente sindacale di assentarsi durante l'orario di servizio per svolgere attività sindacale</t>
  </si>
  <si>
    <t>Assemblee</t>
  </si>
  <si>
    <t>OO.SS. Rappresentative;RSU; lavoratori quali portatori interessi esterni alla P.A.</t>
  </si>
  <si>
    <t>Si mettono a disposizione locali per lo svolgimento; si comunica assemblea (PEI\HERMES),si fornicono chiarimenti. I dipendenti partecipano nel limite del monte ore procapite previto dal vigente CCNL.</t>
  </si>
  <si>
    <t>Sciopero</t>
  </si>
  <si>
    <t>Dipartimento Funzione pubblica; GEPAS Perla PA</t>
  </si>
  <si>
    <t>assolvimento obbligo legislativo di comunicazione dei partecipanti ex art. 5 Legge n.146/1990</t>
  </si>
  <si>
    <t>Definizione delle politiche di contrattazione a livello di comparto, con elaborazione dei rispettivi atti di indirizzo, di Ente e di Direzione generale.
Gestione e sviluppo delle relazioni sindacali con le Federazioni di categoria, le Organizzazioni sindacali e le RSU.
Gestione del contenzioso concernente le relazioni sindacali.
Coordinamento, assistenza, consulenza giuridica e supporto alle strutture centrali e territoriali in materia di contrattazione collettiva nazionale ed integrativa di Ente e nelle materie di competenza dell’area.</t>
  </si>
  <si>
    <t>Artt. 40 e 40 bis del D.lgs. n. 165/2001 - CCNL di riferimento</t>
  </si>
  <si>
    <t>Gestione delle assegnazioni temporanee e dei trasferimenti. Gestione della mobilità orizzontale tra profili.  Gestione delle procedure di interpello interno ed esterno per il reperimento di  personale non dirigente/funzioni consulenziali. Comunicazioni obbligatorie on-line per i trasferimenti relativi al personale delle Aree, in uscita dalla Direzione generale. Definizione dei fabbisogni di personale rivolto a potenziare le funzioni core di erogazione dei servizi sul territorio anche attraverso il governo della mobilità del lavoro e del personale in coerenza con il nuovo modello di servizi.</t>
  </si>
  <si>
    <t>Organizzazioni sindacali
Ispettorato nazionale del Lavoro
Ministero del Lavoro e delle Politiche sociali
Presidenza del Consiglio - Dipartimento Funzione pubblica</t>
  </si>
  <si>
    <t>Gestione del procedimento relativo ai comandi e ai distacchi del personale delle Aree professionali verso l’Istituto e verso altre pubbliche amministrazioni. Gestione del procedimento relativo alla mobilità intercompartimentale del personale delle Aree professionali da e verso altre pubbliche amministrazioni, sino al perfezionamento della volontà delle parti (nulla osta/assenso). Gestione dell’immissione in servizio del personale reclutato con procedura di mobilità. Comunicazioni obbligatorie on line relativamente a comandi, distacchi e mobilità intercompartimentale del personale delle Aree professionali.</t>
  </si>
  <si>
    <t>Altre PP.AA
Dipendenti di altre PP.AA.
Presidenza del Consiglio - Dipartimento Funzione pubblica
Ministero del Lavoro e delle Politiche Sociali</t>
  </si>
  <si>
    <t xml:space="preserve">Gestione dell’intera procedura concorsuale: indizione del concorso, istruttoria delle domande, provvedimenti di esclusione, gestione delle prove preselettive scritte ed orali, istruttoria e valutazione dei titoli, approvazione delle graduatorie, assunzione dei vincitori e predisposizione dei relativi contratti di lavoro. Reclutamento dei soggetti disabili e delle categorie protette ai sensi della normativa vigente. Rilevazione di cui all’art. 9 della legge 68/99, predisposizione di convenzioni quadro ex art. 11 della legge 68/99, attivazione delle altre forme di reclutamento dei soggetti disabili (centralinisti non vedenti l. 113/85, assunzioni dirette per chiamata numerica dei soggetti disabili, assunzioni delle categorie protette). Comunicazioni obbligatorie per disabili e categorie protette a livello nazionale e per le assunzioni in Direzione generale. Riammissioni in servizio. </t>
  </si>
  <si>
    <t xml:space="preserve">Cittadini interessati all'assunzione in INPS
Disabili e categorie protette
Centro per l'impiego
Ufficio Scolastico Regionale Toscana
MIUR
RIPAM
Altre PP.AA.
Università pubbliche e private
Ordini e Collegi professionali
Enti certificatori di competenze linguistiche e informatiche
</t>
  </si>
  <si>
    <t xml:space="preserve">Organizzazioni sindacali
Ordini e Collegi professionali
Associazioni di categoria
ARAN
Presidenza del Consiglio - Dipartimento Funzione pubblica
Ministero del Lavoro
MIUR
Altre PP.AA.
Università pubbliche e private
Enti certificatori di competenze linguistiche e informatiche
Casellario giudiziale              
Gestori servizi per concorsi (sale, quiz, vigilanza) 
  </t>
  </si>
  <si>
    <t>Pianificazione attività necessarie alla definizione degli organici; predisposizione proposta dotazione organica dell'Istituto; predisposizione proposta definizione organici centrali e periferici per livelli economici e profili professionali. 
Richieste delle autorizzazioni necessarie all'asunzione di personale.</t>
  </si>
  <si>
    <t>M.E.F.
Presidenza del Consiglio - Dipartimento Funzione pubblica
Ministero del Lavoro</t>
  </si>
  <si>
    <r>
      <t xml:space="preserve">• Orfani del dipendente deceduto in costanza di servizio, beneficiari delle prestazioni poste a a carico del FEO, </t>
    </r>
    <r>
      <rPr>
        <i/>
        <sz val="16"/>
        <color theme="1"/>
        <rFont val="Garamond"/>
        <family val="1"/>
      </rPr>
      <t>Fondo per l'assistenza e l'educazione degli orfani del personale dell'INPS  •Enti o Amministrazioni pubbliche o privati  per controllo su autocertificazioni rese, ai sensi del DPR 445/2000, per l'ottenimento dei relativi benefici</t>
    </r>
  </si>
  <si>
    <t>Direzione Centrale Risorse Umane</t>
  </si>
  <si>
    <t xml:space="preserve">•  Impresa assicuratrice che presta le garanzie
•  Enti assicurati
•  Banca Cassiera (flussi in entrata,versamenti per adesioni collettive ed individuali, e in uscita, pagamento premi polizze collettive ed individuali)
• Superstiti del dipendente deceduto (polizza TCM)                                                                                                       </t>
  </si>
  <si>
    <t>ex dipendenti.</t>
  </si>
  <si>
    <t xml:space="preserve">ex dipendenti </t>
  </si>
  <si>
    <t>ex dipendenti</t>
  </si>
  <si>
    <t>ex dipendenti, utenza esterna.</t>
  </si>
  <si>
    <t>Ok</t>
  </si>
  <si>
    <t>Vigilanza ispettiva: programmazione e pianificazione operativa</t>
  </si>
  <si>
    <t>Ministero del Lavoro e politiche sociali, Ispettorato Nazionale del Lavoro</t>
  </si>
  <si>
    <t>Vigilanza ispettiva: analisi per l'individuazione di aree e settori a rischio di evasione contributiva</t>
  </si>
  <si>
    <t>Ispettorato Nazionale del Lavoro</t>
  </si>
  <si>
    <t>Vigilanza ispettiva: forme di collaborazione finalizzate al miglioramento delle strategie di contrasto ai fenomeni di irregolarità</t>
  </si>
  <si>
    <t>Enti locali</t>
  </si>
  <si>
    <t>Assolvimento degli obblighi informativi e contributivi nel settore agricolo</t>
  </si>
  <si>
    <t>Lavoratori agricoli dipendenti, Lavoratori agricoli autonomi, Aziende agricole, Patronati, Consulenti del lavoro, Associazioni di categoria, Ministero Lavoro e Politiche sociali, Ministero Agricoltura</t>
  </si>
  <si>
    <t>Cura delle relazioni con organizzazioni di categoria del settore agricolo ed Istituti bancari</t>
  </si>
  <si>
    <t>Associazioni di categoria, Istituti di credito</t>
  </si>
  <si>
    <t>Ristrutturazione crediti agricoli cartolarizzati</t>
  </si>
  <si>
    <t>Cura delle relazioni Società di Cartolarizzazione dei Crediti Contributivi</t>
  </si>
  <si>
    <t>Scci Spa (Società di cartolarizzazione dei crediti dell'Inps)</t>
  </si>
  <si>
    <t>Cessione e Cartolarizzazione dei crediti contributivi</t>
  </si>
  <si>
    <t>Predisposizione delle linee di indirizzo per l'accertamento ed il recupero delle agevolazioni contributive costituenti aiuti di Stato indebitamente fruiti dalle aziende</t>
  </si>
  <si>
    <t>Ministero del Lavoro e delle Politiche Sociali - Dipartimento delle Politiche Europee - D.G. Concorrenza della Commissione Europea</t>
  </si>
  <si>
    <t>Attività di monitoraggio e rendicontazione periodica sullo stato dei recuperi degli aiuti di Stato nelle procedure di infrazione 2012/2202 (Venezia e Chioggia) e 2007/2229 (Contratti formazione e lavoro)</t>
  </si>
  <si>
    <t>Cura dei rapporti e raccordo delle attività operative con le società di riscossione per la gestione e implementazione dei flussi telematici relativi alle attività di riscossione e rendicontazione degli agenti della riscossione</t>
  </si>
  <si>
    <t>Agenzia delle entrate-Riscossione, Riscossione Sicilia S.p.A, Agenti della riscossione</t>
  </si>
  <si>
    <t>Analisi della normativa e correlati adempimenti tecnici e amministrativi afferenti il recupero crediti in regime internazionale - Regolamenti comunitari 883/2004 e 987/2009 e Accordo Italo-Tedesco del 3 aprile 2000</t>
  </si>
  <si>
    <t>Istituzioni della Sicurezza Sociale Europea, Ministero del Lavoro e delle Politiche Sociali, INAIL</t>
  </si>
  <si>
    <t xml:space="preserve">Gestione dei formulari Paper Sed della serie R-recuperi nell'ambito del progetto EESSI di scambio elettronico di informazioni di sicurezza sociale con le Istituzioni nazionali degli Stati membri nel settore dell'assistenza e della previdenza sociale </t>
  </si>
  <si>
    <t xml:space="preserve">Accertamento ed imposizione contributiva: iscrizione, variazione e cancellazione </t>
  </si>
  <si>
    <t xml:space="preserve">Contribuente, registro imprese CCIAA , albo imprese artigiane, cpa,  delegati, associazioni di categoria , ditte informatiche esterne, ministeri vigilanti, AdE </t>
  </si>
  <si>
    <t xml:space="preserve">Movimentazione posizione contributiva </t>
  </si>
  <si>
    <t>Contribuente, ministero vigilante, associazioni di categoria</t>
  </si>
  <si>
    <t xml:space="preserve">Analisi modifiche normative </t>
  </si>
  <si>
    <t xml:space="preserve">Ministero vigilante </t>
  </si>
  <si>
    <t>Formazione in materia di imposizione e riscossione contributiva</t>
  </si>
  <si>
    <t>Inl, operatori contact center</t>
  </si>
  <si>
    <t xml:space="preserve">Relazioni con organizzazioni di categoria </t>
  </si>
  <si>
    <t xml:space="preserve">Organizzazioni di categoria; intermediari </t>
  </si>
  <si>
    <t xml:space="preserve">Collaborazione con AdE per scambio dati </t>
  </si>
  <si>
    <t>AdE</t>
  </si>
  <si>
    <t>Approntamento e sviluppo degli strumenti di comunicazione con i contribuenti (cassetti previdenziali)</t>
  </si>
  <si>
    <t xml:space="preserve">Intermediari, associazioni di categoria, delegati </t>
  </si>
  <si>
    <t>Estratto conto gestione separata parasubordinato</t>
  </si>
  <si>
    <t>Intermediari, patronati, contribuente</t>
  </si>
  <si>
    <t xml:space="preserve">Estratto conto gestione separata lavoratore libero professionista </t>
  </si>
  <si>
    <t>Intermediari, contribuente, ditte informatiche esterne, ministeri vigilanti</t>
  </si>
  <si>
    <t>Variazione dati gestione separata liberi professionisti</t>
  </si>
  <si>
    <t>Accreditamento azienda, Estratto situazione denunce, Estratto situazione debitoria, Variazione dati aziendale (compreso nuovo assetto societario)</t>
  </si>
  <si>
    <t>Intermediari, contribuente, ditte informatiche esterne</t>
  </si>
  <si>
    <t>Lavoratori domestici: iscrizione, variazione, cancellazione, estratto conto</t>
  </si>
  <si>
    <t>Intermediari, contribuente, ditte informatiche esterne, associazioni di categoria</t>
  </si>
  <si>
    <t xml:space="preserve">Contratto di prestazione occasionale e libretto di famiglia: dichiarazioni utilizzatore </t>
  </si>
  <si>
    <t>Utilizzatore, intermediari, associazioni di categoria</t>
  </si>
  <si>
    <t>Contratto di prestazione occasionale e Libretto di famiglia: pagamento lavoratore</t>
  </si>
  <si>
    <t>Lavoratore, patronati, intermediari, Poste italiane</t>
  </si>
  <si>
    <t>Analsi delle modifiche normative nelle materie di competenza per valutarne l'impatto sulle attività dell'Istituto. Predisposizione delle indicazioni applicative e/o interpretative delle norme.</t>
  </si>
  <si>
    <t xml:space="preserve">Ministero del Lavoro - Organizzazioni datoriali -  Patronati </t>
  </si>
  <si>
    <t>Collabora con la funzione legislativa della Segreteria Unica tecnica normativa per la predisposizione delle proposte normative</t>
  </si>
  <si>
    <t xml:space="preserve">Ministero del Lavoro - Organizzazioni datoriali - Parlamento </t>
  </si>
  <si>
    <t xml:space="preserve">Pubbliche Amministrazioni ed Enti Pubblici, Lavoratori dipendenti dell'Amministrazione Pubblica, Patronati ed Organizzazioni Sindacali </t>
  </si>
  <si>
    <t>Posizione Assicurativa Gestione Privata: gestione del conto assicurativo degli assicurati alle Gestioni Private dell'INPS e del Casellario dei Lavoratori Attivi</t>
  </si>
  <si>
    <t>Ministero del Lavoro</t>
  </si>
  <si>
    <t>Il livello decisionale massimo portatore di interesse in quanto la conoscenza e l'elaborazione dei Dati Amministrativi sul conto assicurativo si  esplica come supporto al sistema delle decisioni in campo normativo e regolamentare in tema previdenziale e pensionistico</t>
  </si>
  <si>
    <t>Amminsitrazioni Pubbliche</t>
  </si>
  <si>
    <t>Richiedono supporto e dati di sintesi per fini istituzionali di programmazione e controllo.</t>
  </si>
  <si>
    <t xml:space="preserve">Procure della Repubblica </t>
  </si>
  <si>
    <t>Richiedono informazioni sulle singole posizioni coinvolte in indagini e procedimenti giudiziari</t>
  </si>
  <si>
    <t>Istat</t>
  </si>
  <si>
    <t>Accede al Casellario ai fini della  della realizzazione del Sistema Statistico Nazionale</t>
  </si>
  <si>
    <t>CAF-Patronati</t>
  </si>
  <si>
    <t>Ruolo di asistenza, informazione e tutela del cittadino per l'accesso, la consultazione delle informazioni e l'inoltro di istanze, telematiche e non,</t>
  </si>
  <si>
    <t>Enti Previdenziali privatizzati</t>
  </si>
  <si>
    <t>Gli Enti conferenti i flussi dati che alimentano l'Estratto Conto Integrato e ad esso accedono per reperire le informazioni inerenti la posizione assicurativa complessiva per l'erogazione delle prestazioni previdenziali e pensionistiche</t>
  </si>
  <si>
    <t>Cittadini</t>
  </si>
  <si>
    <t>Consultazione e segnalazioni sulla propria posizione assicurativa</t>
  </si>
  <si>
    <t>Cura delle relazioni con le Organizzazioni  di rappresentanza dei soggetti contribuenti</t>
  </si>
  <si>
    <t>Organizzazioni di rappresentanza dei datori di lavoro e dei lavoratori</t>
  </si>
  <si>
    <t xml:space="preserve">Cura delle relazioni con gli Ordini nazionali degli intermediari previdenziali (di cui alla l. n. 12/1979) al fine di adottare comportamenti conformi alle norme vigenti nonché alle indicazioni operative dell'Istituto </t>
  </si>
  <si>
    <t xml:space="preserve">Ordine nazionale dei consulenti del lavoro; Ordine nazionale dei commercialisti; Ordine nazionale degli avvocati                      </t>
  </si>
  <si>
    <t>Predisposizione di  moduli formativi  come azione propedeutica al  potenziamento delle misure di prevenzione dei fenomeni di irregolarità</t>
  </si>
  <si>
    <t>Organizzazioni di rappresentanza dei datori di lavoro e dei lavoratori; INL - Ispettorato nazionale del lavoro; ANPAL - Agenzia nazionale per le poltiche attive sul lavoro</t>
  </si>
  <si>
    <t xml:space="preserve">Collaborazione per lo sviluppo e la gestione dei sistemi open data </t>
  </si>
  <si>
    <t>Unioncamere; Agenzia delle Entrate; ANPAL; SOSE - Soluzioni per il Sistema Economico</t>
  </si>
  <si>
    <t>Risposte a richieste di parere</t>
  </si>
  <si>
    <t>Ministero competente; Organizzazioni di rappresentanza dei datori di lavoro e dei lavoratori; Ordine nazionale dei consulenti del lavoro; Ordine nazionale dei commercialisti; Ordine nazionale degli avvocati; Centri di studio e di ricerca giuridico-economica</t>
  </si>
  <si>
    <t>Risposte tecniche per interrogazioni parlamentari e question time</t>
  </si>
  <si>
    <t>Ministero del lavoro e delle politiche sociali</t>
  </si>
  <si>
    <t>Collaborazione per lo sviluppo e la gestione delle attività istituzionali</t>
  </si>
  <si>
    <t>Ader; Agenzia delle Entrate</t>
  </si>
  <si>
    <t>Analisi amministrativa finalizzata allo sviluppo e all'aggiornamento delle procedure di denuncia e gestione del credito nei confronti di amministrazioni pubbliche, enti ed aziende con iscritti alle gestioni pubbliche</t>
  </si>
  <si>
    <t>Pubbliche amministrazioni ed Enti pubblici, Società private con iscritti alle Gestioni dipendenti pubblici</t>
  </si>
  <si>
    <t>in qualità di datori di lavoro contribuenti</t>
  </si>
  <si>
    <t xml:space="preserve">Gestione dei piani di ammortamento per riscatti e ricongiunzioni a seguito di trattenuta a carico del datore di lavoro </t>
  </si>
  <si>
    <t>Pubbliche amministrazioni ed Enti pubblici</t>
  </si>
  <si>
    <t>Gestione dei piani di ammortamento per riscatti e ricongiunzioni a seguito di  versamento da iscritto</t>
  </si>
  <si>
    <t>Lavoratori dipendenti da amministrazioni ed enti pubblici</t>
  </si>
  <si>
    <t>in qualità di contribuenti e di fruitori di prestazioni previdenziali</t>
  </si>
  <si>
    <t>Attività istuttorie relative al  contenzioso amministrativo di competenza di Comitati ed Organi centrali</t>
  </si>
  <si>
    <t xml:space="preserve">Patronati ed Organizzazioni sindacali, Ordine nazionale dei commercialisti; Ordine nazionale dei consulenti del lavoro; Ordine nazionale degli avvocati, Organizzazioni di rappresentanza dei datori di lavoro e dei lavoratori                     </t>
  </si>
  <si>
    <t>In qualità di intermediari</t>
  </si>
  <si>
    <t>Lavoratori dipendenti della Gestione privata, lavoratori autonomi, lavoratori domestici, liberi professionisti, parasubordinati, enti,  associazioni, imprese, datori di lavoro privati</t>
  </si>
  <si>
    <t>In qualità di contribuenti e/o fruitori di prestazioni previdenziali ed assistenziali</t>
  </si>
  <si>
    <t>Guardia di finanza, Consiglio nazionale dell’Ordine dei Consulenti del Lavoro, Consiglio Nazionale dei Dottori Commercialisti ed Esperti Contabili, AdER (Agenzia delle Entrate-Riscossione), Centri per l'Impiego, INAIL, Casse Edili, Registro imprese CCIAA, Aziende, Lavoratori agricoli,Lavoratori domestici, Lavoratori autonomi, Lavoratori parasubordinati</t>
  </si>
  <si>
    <t xml:space="preserve">Impulso ad interventi di attività ispettiva, in base agli esiti delle attività di vigilanza documentale svolta nei vari settori di competenza </t>
  </si>
  <si>
    <t>INL (Ispettorato Nazionale del Lavoro), AdER (Agenzia delle Entrate-Riscossione), Guardia di Finanza</t>
  </si>
  <si>
    <t>Elaborazione di mappe territoriali di pericolo attraverso l'incrocio di informazioni provenienti dalle banche dati dell’Istituto e banche date esterne</t>
  </si>
  <si>
    <t>Guardia di finanza, Consiglio nazionale dell’Ordine dei Consulenti del Lavoro, Consiglio Nazionale dei Dottori Commercialisti ed Esperti Contabili, AdER (Agenzia delle Entrate-Riscossione), Centri per l'Impiego, INAIL, Casse Edili, Registro imprese CCIAA, Aziende, Aziende agricole, Lavoratori agricoli,Lavoratori domestici, Lavoratori autonomi, Lavoratori parasubordinati</t>
  </si>
  <si>
    <t>Gestione della "Rete del  lavoro agricolo di qualità"</t>
  </si>
  <si>
    <t>Ministeri, associazioni sindacali di datori di lavoro e  dei lavoratori del settore agricolo, imprese agricole, coltivatori diretti e imprenditori agricoli professionali, intermediari</t>
  </si>
  <si>
    <t>Stesura messaggi e circolari</t>
  </si>
  <si>
    <t>Direzione Centrale Entrate</t>
  </si>
  <si>
    <t xml:space="preserve">Iscrizione gestione separata lavoratore </t>
  </si>
  <si>
    <t>Attività rivolta a tutti gli stakeholder che hanno rapporti con la DCE</t>
  </si>
  <si>
    <t>Approvvigioamento di beni, servizi e lavori per i fabbisogni dell'Istituto</t>
  </si>
  <si>
    <t>Operatori economici</t>
  </si>
  <si>
    <t>Consip SpA</t>
  </si>
  <si>
    <t xml:space="preserve">Pagamento del CIG per talune procedure di gara. E', inoltre, in corso un protocollo di vigilanza collaborativa, in base al quale, per talune procedure, l'Istituto trasmette preventivamente all'Autorità la documentazione di gara </t>
  </si>
  <si>
    <t>AGID</t>
  </si>
  <si>
    <t>Funzione consultiva per approvvigionamenti in ambito informatico</t>
  </si>
  <si>
    <t>Definizione processi organizzativi e amministrativi di gestione del contenzioso amministrativo e giudiziario</t>
  </si>
  <si>
    <t>Sviluppo dei processi di integrazione e di sinergia con organizzazioni esterne e definizione procedimentalizzazione delle convenzioni</t>
  </si>
  <si>
    <t>Campagne di comunicazione</t>
  </si>
  <si>
    <t>Scuole superiori</t>
  </si>
  <si>
    <t>Università</t>
  </si>
  <si>
    <t>Aziende italiane</t>
  </si>
  <si>
    <t>Publipeas srl Agenzia media</t>
  </si>
  <si>
    <t>Organizzazione e partecipazione  eventi</t>
  </si>
  <si>
    <t>Anpal</t>
  </si>
  <si>
    <t>Enti  (es. INAIL)</t>
  </si>
  <si>
    <t xml:space="preserve">Covip </t>
  </si>
  <si>
    <t>Inapp</t>
  </si>
  <si>
    <t>Associazioni (Anter, Aies, Siep)</t>
  </si>
  <si>
    <t xml:space="preserve">Università </t>
  </si>
  <si>
    <t xml:space="preserve">Istituzioni estere di Previdenza </t>
  </si>
  <si>
    <t>Agenzie sociali di protezione europea</t>
  </si>
  <si>
    <t>Delegazioni paesi esteri</t>
  </si>
  <si>
    <t>Promozione immagine</t>
  </si>
  <si>
    <t>Progettazione e editing volumi</t>
  </si>
  <si>
    <t>Tipografie</t>
  </si>
  <si>
    <t>Studio, progettazione e realizzazione degli aspetti grafici e di identità visiva dell'Istituto, anche rispetto ai canali elettronici.</t>
  </si>
  <si>
    <t>Concessionarie di prodotti hardware e software (stazioni grafiche, programmi di impaginazione ecc). Tipografie esterne</t>
  </si>
  <si>
    <t>Concessionarie di prodotti hardware e software relative ai macchinari di stampa e imposizione tipografica. - Concessionari di carta in grande formato per la stampa professionale</t>
  </si>
  <si>
    <t>Ideazione e realizzazione di prodotti audiovisivi per la comunicazione istituzionale, la promozione e valorizzazione del patrimonio artistico e le attività di formazione.</t>
  </si>
  <si>
    <t>Concessionarie di prodotti hardware e software  relativi alla produzione e postproduzione audiovideo (materiale di ripresa, stazioni grafiche, software ecc.).</t>
  </si>
  <si>
    <t>Redazione dei contenuti informativi del sito Internet dell'Istituto e sui social network</t>
  </si>
  <si>
    <t>Imprese</t>
  </si>
  <si>
    <t>Professionisti e Consulenti del lavoro</t>
  </si>
  <si>
    <t>CAF e Patronati</t>
  </si>
  <si>
    <t>Fornitore di servizi (RTI Almaviva, etc.)</t>
  </si>
  <si>
    <t>Sviluppo di un sistema integrato di gestione della reputazione dell'Istituto</t>
  </si>
  <si>
    <t xml:space="preserve">Mass media: giornalisti televisivi, radiofonici, di quotidiani e periodici, sia cartecei che on line </t>
  </si>
  <si>
    <t>Monitoraggio della coerenza dell'aspetto comunicazionale dei contenuti informativi e dei servizi on-line e della loro rispondenza alla profilazione degli utenti</t>
  </si>
  <si>
    <t>Verifica della coerenza del portale web con le norme su accessibilità e usabilità e proposta dei relativi interventi innovativi</t>
  </si>
  <si>
    <t>Definizione delle regole e strategie di interazione nell'ambito dei social media</t>
  </si>
  <si>
    <t>Cura, coordinamento e realizzazione dei contenuti informativi dei social media dell'Istituto</t>
  </si>
  <si>
    <t>Gestione, in termini di indirizzo e conoscenza, di segnalazioni disservizi e suggerimenti nei confronti delle altre strutture dell'Istituto</t>
  </si>
  <si>
    <t>Analisi e progettazione della presenza dell'Istituto su nuovi social network</t>
  </si>
  <si>
    <t>Relazioni istituzionali, nazionali e internazionali, dell'Istituto, curando e rafforzando il rapporto con gli Organi di Governo, i Ministeri, gli Enti e le istituzioni pubbliche e private, e la costituzione di una rete di relazioni idonea a rappresentare e tutelare la mission e gli interessi dell'Istituto</t>
  </si>
  <si>
    <t>Presidenza del Consiglio</t>
  </si>
  <si>
    <t>Senato della Repubblica</t>
  </si>
  <si>
    <t>Camera dei Deputati</t>
  </si>
  <si>
    <t>Ministeri (MIBAC, MIUR, ESTERI)</t>
  </si>
  <si>
    <t>Istituzioni e Organismi U.E.</t>
  </si>
  <si>
    <t>Enti Locali (Regioni e Comuni)</t>
  </si>
  <si>
    <t>Autority</t>
  </si>
  <si>
    <t>Ampliamento dei contatti e delle collaborazioni comunitarie e internazionali</t>
  </si>
  <si>
    <t>Ambasciate</t>
  </si>
  <si>
    <t>Consolati</t>
  </si>
  <si>
    <t>Attività di relazione e collaborazione con aziende ed istituzioni per l'associazione dell'immagine dell'Istituto ad eventi o a progetti da queste finanziati e realizzati. Pianificazione, realizzazione e gestione delle iniziative di sponsorizzazione</t>
  </si>
  <si>
    <t>Fondazioni</t>
  </si>
  <si>
    <t xml:space="preserve">Banche </t>
  </si>
  <si>
    <t>Assicurazioni</t>
  </si>
  <si>
    <t>Gestione dei rapporti coi mezzi di comunicazione. Attività di comunicazione, anche digitale, e presidio dell’immagine dell’Istituto su tutti gli organi di informazione. Elaborazione e la diffusione di comunicati stampa, newsletter, realizzazione di conferenze stampa e monitoraggio dell’informazione italiana ed estera. Collaborazione nell'organizzazione delle manifestazioni, degli eventi e dei seminari dell’Istituto</t>
  </si>
  <si>
    <t xml:space="preserve">Agenzie di stampa </t>
  </si>
  <si>
    <t xml:space="preserve">Uffici stampa di amministrazioni pubbliche e società private </t>
  </si>
  <si>
    <t>Collaborazione all’innovazione e al miglioramento del sito istituzionale Internet al fine di ottimizzare i servizi erogati all’utenza, anche alla luce delle disposizioni normative in materia di digitalizzazione, dematerializzazione e telematizzazione e nell’ottica del nuovo modello di erogazione del servizio</t>
  </si>
  <si>
    <t>Collaborazione alla definizione dell’offerta di nuovi servizi analizzandone, in particolare, gli aspetti qualitativi relativi al processo di erogazione telematico e formulando proposte di miglioramento, in linea con le attese dell’utenza</t>
  </si>
  <si>
    <t>Cura, con le altre Funzioni interessate, della redazione e dell’aggiornamento della Carta dei Servizi e atti connessi, rispetto alle norme vigenti, agli assetti organizzativi ed ai livelli minimi di servizio</t>
  </si>
  <si>
    <t>Direzione Centrale Risorse Strumentali e Centrale Unica Acquisti</t>
  </si>
  <si>
    <t>Direzione Centrale Studi e ricerche</t>
  </si>
  <si>
    <t xml:space="preserve">Stakeholder </t>
  </si>
  <si>
    <t>1) convenzione INPS MIG stipulata a gennaio 2019 (durata triennale);
2) accordo con associazione nazionale magistrati per gestione richieste via mail istituzionale in sede di tavolo tecnico INPS-Ministero Giustizia e Anm;
3) accordo sperimentale INPS USR Lazio/AT MIUR Roma per 2019; rinnovato per 2020; 4) in fase di definizione accordo sperimentale con USR Lombardia/AT MIUR Milano;
5) effettuati vari corsi di formazione su PASSWEB per dipendenti MIG e dipendenti scuole di Roma.</t>
  </si>
  <si>
    <t>DIREZIONE CENTRALE BENESSERE ORGANIZZATIVO SICUREZZA E LOGISTICA</t>
  </si>
  <si>
    <t xml:space="preserve">Biblioteca </t>
  </si>
  <si>
    <t>Laureandi, Dottorandi,Ricercatori, Avvocati</t>
  </si>
  <si>
    <t>Archivio Storico</t>
  </si>
  <si>
    <t>Ricercatori,Dottorandi,Professori Universiatri, Architetti</t>
  </si>
  <si>
    <t>Gestione Archivi</t>
  </si>
  <si>
    <t>Appaltatori affidatari dei Servizi di gestione in outsourcing</t>
  </si>
  <si>
    <t>Servizio di primo intervento medico (PIM).</t>
  </si>
  <si>
    <t>Questa Direzione esprime il Direttore dell'Esecuzione del Contratto.</t>
  </si>
  <si>
    <t>Servizio di ristorazione della Direzione Generale.</t>
  </si>
  <si>
    <r>
      <t xml:space="preserve">Questa Direzione esprime il Direttore dell'Esecuzione del Contratto, pur non sussistendo una competenza diretta sulla materia del servizio di ristorazione che, al pari degli altri servizi al cliente interno, pertiene </t>
    </r>
    <r>
      <rPr>
        <i/>
        <sz val="16"/>
        <color theme="1"/>
        <rFont val="Garamond"/>
        <family val="1"/>
      </rPr>
      <t>ratione materiae</t>
    </r>
    <r>
      <rPr>
        <sz val="16"/>
        <color theme="1"/>
        <rFont val="Garamond"/>
        <family val="1"/>
      </rPr>
      <t xml:space="preserve">  all'"</t>
    </r>
    <r>
      <rPr>
        <i/>
        <sz val="16"/>
        <color theme="1"/>
        <rFont val="Garamond"/>
        <family val="1"/>
      </rPr>
      <t>Area Servizi al cliente interno. Contabilità e rendicontazione. Pianificazione, programmazione e budgeting</t>
    </r>
    <r>
      <rPr>
        <sz val="16"/>
        <color theme="1"/>
        <rFont val="Garamond"/>
        <family val="1"/>
      </rPr>
      <t>" della Direzione centrale Risorse Umane.</t>
    </r>
  </si>
  <si>
    <t xml:space="preserve"> Pomilio Blumm srl Agenzia di comunicazione</t>
  </si>
  <si>
    <t>Coordinamento grafico delle pubblicazioni promozionali, divulgative\informative, anche a supporto delle campagne di comunicazione.</t>
  </si>
  <si>
    <t>Servizio fotolitografico</t>
  </si>
  <si>
    <t>Associazioni di categoria</t>
  </si>
  <si>
    <t>Sindacati</t>
  </si>
  <si>
    <t>Enti ed Amministrazioni pubbliche</t>
  </si>
  <si>
    <r>
      <t>Lavoratori dipendenti, privati e pubblici,  lavoratori domestici, autonomi e parasubordinati, imprese, pensionati, privati e pubblici, Patronati, CAF, Consulenti del Lavo</t>
    </r>
    <r>
      <rPr>
        <sz val="16"/>
        <rFont val="Garamond"/>
        <family val="1"/>
      </rPr>
      <t>ro, dottori Commercialisti, ragionieri e periti commerciali iscritti ai relativi Albi,</t>
    </r>
    <r>
      <rPr>
        <sz val="16"/>
        <color theme="1"/>
        <rFont val="Garamond"/>
        <family val="1"/>
      </rPr>
      <t xml:space="preserve"> Organizzazioni datoriali e dei lavoratori, medici esterni, legali esterni, consulenti e collaboratori esterni dell’Istituto.</t>
    </r>
  </si>
  <si>
    <r>
      <t xml:space="preserve">Soggetti Pubblici, definiti in base alla categorie Istat pubblicate periodicamente. Di massima Amministrazioni Statali, Enti Territoriali, EPNE, Agenzie, Casse </t>
    </r>
    <r>
      <rPr>
        <sz val="16"/>
        <rFont val="Garamond"/>
        <family val="1"/>
      </rPr>
      <t>Previdenziali, Società pubbliche inserite nella Lista, Privati gestori di pubblico servizio, Organizzazioni Internazionali ed istituzioni previdenziali di altri paesi.</t>
    </r>
    <r>
      <rPr>
        <sz val="16"/>
        <color theme="1"/>
        <rFont val="Garamond"/>
        <family val="1"/>
      </rPr>
      <t xml:space="preserve">
Soggetti Privati, tra cui rientrano Organizzazioni Sindacali, </t>
    </r>
    <r>
      <rPr>
        <sz val="16"/>
        <rFont val="Garamond"/>
        <family val="1"/>
      </rPr>
      <t>Organizzazioni datoriali, Ent</t>
    </r>
    <r>
      <rPr>
        <sz val="16"/>
        <color theme="1"/>
        <rFont val="Garamond"/>
        <family val="1"/>
      </rPr>
      <t xml:space="preserve">i Bilaterali, Casse, Fondi, Organizzazioni non lucrative di utilità sociale, Enti di Patronato, Intermediari legalmente riconosciuti, Centri di Assistenza Fiscale, Banche, Intermediari Finanziari, Società. 
</t>
    </r>
  </si>
  <si>
    <t>Su indicazione del titolare INPS: proposizione al garante delle richieste di consulenza e di pareri; coordinamento del riscontro alle richieste di informazioni, istruttorie per segnalazioni e ricorsi; attività nell'ambito delle violazioni di dati personali (data breach).</t>
  </si>
  <si>
    <t>Consulenza normativa in materia di trattamento dei dati personali di cui al Regolamento UE 2016/679, al D.Lgs n. 196/2003, come modificato dal D. Lgs. n. 101/2018, nonché ai provvedimenti e atti del garante, e   monitoraggio e sorveglianza sull' applicazione in INPS della predetta normativa.</t>
  </si>
  <si>
    <t>Attività di presidio del rispetto della normativa in materia di trattamento dei dati personali nell'ambito dell'accesso alle banche dati INPS da parte dei soggetti esterni.</t>
  </si>
  <si>
    <t>Riscontro a richieste informazioni, esercizio dei diritti ai sensi degli artt. da 15 a 22 del Regolamento UE 2016/679, attività nell'ambito della segnalazione e violazione dei dati personali (data breach).</t>
  </si>
  <si>
    <t>Accesso civico e accesso civico generalizzato.</t>
  </si>
  <si>
    <r>
      <rPr>
        <b/>
        <sz val="16"/>
        <color theme="1"/>
        <rFont val="Garamond"/>
        <family val="1"/>
      </rPr>
      <t>Istituzioni Pubbliche</t>
    </r>
    <r>
      <rPr>
        <sz val="16"/>
        <color theme="1"/>
        <rFont val="Garamond"/>
        <family val="1"/>
      </rPr>
      <t>: Garante per la protezione dei dati personali</t>
    </r>
  </si>
  <si>
    <r>
      <rPr>
        <b/>
        <sz val="16"/>
        <color theme="1"/>
        <rFont val="Garamond"/>
        <family val="1"/>
      </rPr>
      <t>Istituzionali</t>
    </r>
    <r>
      <rPr>
        <sz val="16"/>
        <color theme="1"/>
        <rFont val="Garamond"/>
        <family val="1"/>
      </rPr>
      <t>: assicurati e i contribuenti del sistema previdenziale e assistenziale , nonché i contribuenti e i fruitori delle prestazioni sociali e creditizie del welfare integrativo.</t>
    </r>
  </si>
  <si>
    <r>
      <rPr>
        <b/>
        <sz val="16"/>
        <color theme="1"/>
        <rFont val="Garamond"/>
        <family val="1"/>
      </rPr>
      <t>Istituzioni Pubbliche</t>
    </r>
    <r>
      <rPr>
        <sz val="16"/>
        <color theme="1"/>
        <rFont val="Garamond"/>
        <family val="1"/>
      </rPr>
      <t xml:space="preserve">: Parlamento Italiano, Presidenza del Consiglio dei Ministri, Ministeri: Economia e Finanze,  Lavoro e Politiche Sociali, Agenzia delle Entrate, Agid.
</t>
    </r>
    <r>
      <rPr>
        <b/>
        <sz val="16"/>
        <color theme="1"/>
        <rFont val="Garamond"/>
        <family val="1"/>
      </rPr>
      <t>Intermediari</t>
    </r>
    <r>
      <rPr>
        <sz val="16"/>
        <color theme="1"/>
        <rFont val="Garamond"/>
        <family val="1"/>
      </rPr>
      <t xml:space="preserve">: Caf, Patronati, Poste Italiane, Banche.  </t>
    </r>
  </si>
  <si>
    <r>
      <rPr>
        <b/>
        <sz val="16"/>
        <color theme="1"/>
        <rFont val="Garamond"/>
        <family val="1"/>
      </rPr>
      <t>Istitutuzioni Pubbliche</t>
    </r>
    <r>
      <rPr>
        <sz val="16"/>
        <color theme="1"/>
        <rFont val="Garamond"/>
        <family val="1"/>
      </rPr>
      <t xml:space="preserve"> : Parlamento Italiano, Presidenza Della Repubblica, Presidenza del Consiglio dei Ministri, Ministeri (Affari Esteri e Cooperazione Internazionale, Interno, Giustizia, Difesa, Economia e Finanze, Sviluppo Economico, Politiche Agricole Alimentari e Forestali, Ambiente e Tutela del Territorio e del Mare, Infrastrutture e Trasporti, Lavoro e Politiche Sociali, Istruzione, Università e Ricerca, Beni e Attività Culturali e Turismo, Salute) Agenzia delle Entrate, Agid, Università Pubbliche, Enti Territoriali, Ospedali Pubblici, Cnel, Asl, Istituto Superiore di Sanità, Forze Armate e Forze di Polizia Italiane ( Esercito, Marina, Aeronautica, Carabinieri, Guardia di Finanza) Inail, Anpal, Inl, Soggetti Sistan.
</t>
    </r>
    <r>
      <rPr>
        <b/>
        <sz val="16"/>
        <color theme="1"/>
        <rFont val="Garamond"/>
        <family val="1"/>
      </rPr>
      <t>Tipologie Varie</t>
    </r>
    <r>
      <rPr>
        <sz val="16"/>
        <color theme="1"/>
        <rFont val="Garamond"/>
        <family val="1"/>
      </rPr>
      <t>: Soggetti Privati e altri soggetti esterni all'INPS (Universita' Private, Enti Bilaterali, Isvapp, Confindustria, Siae, Compagnie Marittime Private, Atac, Casse Nazionali, Unioncamere, Caritas, Organizzazioni Sindacali, Associazioni Nazionali di Categoria, Istituzioni Previdenziali Estere, Lottomatica, Fondi di Previdenza Integrativa, Società esterne che somministrano corsi di formazione, DPO di soggetti esterni).</t>
    </r>
  </si>
  <si>
    <r>
      <rPr>
        <b/>
        <sz val="16"/>
        <color theme="1"/>
        <rFont val="Garamond"/>
        <family val="1"/>
      </rPr>
      <t>Istituzionali</t>
    </r>
    <r>
      <rPr>
        <sz val="16"/>
        <color theme="1"/>
        <rFont val="Garamond"/>
        <family val="1"/>
      </rPr>
      <t>: Utenti (Assicurati e Contribuenti del sistema previdenziale e assistenziale , nonché contribuenti e fruitori delle prestazioni sociali e creditizie del welfare integrativo) quali soggetti "interessati" (Cfr. Art. 4 Par. 1 Punto N. 1 Del Regolamento Ue 2016/679), Associazioni di Categoria e portatori di interessi diffusi e collettivi.</t>
    </r>
  </si>
  <si>
    <t xml:space="preserve">1) Ministero della Giustizia e sedi giudiziarie (Tribunali, Corti di Appello, Cassazione) in cui lavorano gli assicurati di competenza dell'Ufficio;
2) Ministero dell'Istruzione; 
3) Articolazioni territoriali di Roma, Napoli e Milano del Ministero Istruzione e relative scuole in cui lavorano gli assicurati di competenza dell'Ufficio.
 </t>
  </si>
  <si>
    <t>1) Ministero della Giustizia; 2) Ministero dell'Istruzione-USP-Scuole; 3) Altre amministazioni e Enti pubblici e privati (Enti locali, Regioni, Università, ex aziende pubbliche); 4) NOI PA; 5) Associazione nazionale magistrati ;  6) Dipendenti delle suddette amministrazioni interessati dalle sistemazioni.</t>
  </si>
  <si>
    <t xml:space="preserve">1) Ministero della Giustizia;
2) Ministero dell'Istruzione-USP-Scuole;
3) Ragionerie territoriali ddel Tesoro;
4) Dipendenti delle amministrazioni interessati dai provvedimenti.     </t>
  </si>
  <si>
    <t>1) singoli assicurati (gestione canali comunicazione istituzionale, PEC e telefono);
2) risposte alle richieste inviate dai rappresentanti degli assicurati (patronati, avvocati) o dai rispettivi datori di lavoro (tribunali, scuole ecc.).</t>
  </si>
  <si>
    <t>Analisi di intelligence per individuare le frodi contro l'Istituto in materia di prestazioni a sostegno del reddito e predisposizione delle azioni di contrasto</t>
  </si>
  <si>
    <t>Guardia di Finanza, Carabinieri e Polizia di Stato.</t>
  </si>
  <si>
    <t>Analisi di intelligence per individuare le frodi contro l’istituto in materia di prestazioni pensionistiche e predisposizione delle azioni di contrasto</t>
  </si>
  <si>
    <t>Adempimenti attuativi della normativa in materia di prevenzione della corruzione</t>
  </si>
  <si>
    <t xml:space="preserve">Adempimento degli obblighi di pubblicazione </t>
  </si>
  <si>
    <t xml:space="preserve">Accesso civico semplice </t>
  </si>
  <si>
    <t>Riesame delle istanze di accesso civico generalizzato ex art. 7 del d.lgs. 33/2013</t>
  </si>
  <si>
    <t>Cittadini, Garante per la protezione dei dati personali.</t>
  </si>
  <si>
    <t>Cittadini.</t>
  </si>
  <si>
    <r>
      <rPr>
        <b/>
        <sz val="16"/>
        <color theme="1"/>
        <rFont val="Garamond"/>
        <family val="1"/>
      </rPr>
      <t xml:space="preserve">Istituzionali: </t>
    </r>
    <r>
      <rPr>
        <sz val="16"/>
        <color theme="1"/>
        <rFont val="Garamond"/>
        <family val="1"/>
      </rPr>
      <t xml:space="preserve">Cittadini italiani, comunitari e loro familiari - Non comunitari titolari diritto di soggiorno o del
diritto di soggiorno permanente, ovvero cittadini di Paesi terzi in possesso del permesso di soggiorno UE per soggiornanti di lungo periodo - Nuclei familiari  </t>
    </r>
  </si>
  <si>
    <r>
      <rPr>
        <b/>
        <sz val="16"/>
        <color theme="1"/>
        <rFont val="Garamond"/>
        <family val="1"/>
      </rPr>
      <t>Intermediar</t>
    </r>
    <r>
      <rPr>
        <sz val="16"/>
        <color theme="1"/>
        <rFont val="Garamond"/>
        <family val="1"/>
      </rPr>
      <t xml:space="preserve">i: Enti di patronato - CAF - Poste Italiane </t>
    </r>
  </si>
  <si>
    <r>
      <rPr>
        <b/>
        <sz val="16"/>
        <color theme="1"/>
        <rFont val="Garamond"/>
        <family val="1"/>
      </rPr>
      <t>Istituzioni Pubbliche</t>
    </r>
    <r>
      <rPr>
        <sz val="16"/>
        <color theme="1"/>
        <rFont val="Garamond"/>
        <family val="1"/>
      </rPr>
      <t>: Ministero del Lavoro e delle Politiche Sociali - Ministero dell'Economia e delle Finanze - Ministero dell'Interno - Questure - Comuni - Regioni - Province autonome - ANPAL</t>
    </r>
  </si>
  <si>
    <r>
      <rPr>
        <b/>
        <sz val="16"/>
        <color theme="1"/>
        <rFont val="Garamond"/>
        <family val="1"/>
      </rPr>
      <t>Istituzionali</t>
    </r>
    <r>
      <rPr>
        <sz val="16"/>
        <color theme="1"/>
        <rFont val="Garamond"/>
        <family val="1"/>
      </rPr>
      <t>: Cittadini residenti in Italia</t>
    </r>
  </si>
  <si>
    <r>
      <rPr>
        <b/>
        <sz val="16"/>
        <color theme="1"/>
        <rFont val="Garamond"/>
        <family val="1"/>
      </rPr>
      <t>Intermediari</t>
    </r>
    <r>
      <rPr>
        <sz val="16"/>
        <color theme="1"/>
        <rFont val="Garamond"/>
        <family val="1"/>
      </rPr>
      <t>: CAF - Agenzia delle entrate - Enti erogatori (Università e Pubbliche amministrazioni)</t>
    </r>
  </si>
  <si>
    <r>
      <rPr>
        <b/>
        <sz val="16"/>
        <color theme="1"/>
        <rFont val="Garamond"/>
        <family val="1"/>
      </rPr>
      <t>Istituzioni Pubbliche</t>
    </r>
    <r>
      <rPr>
        <sz val="16"/>
        <color theme="1"/>
        <rFont val="Garamond"/>
        <family val="1"/>
      </rPr>
      <t>: Ministero del Lavoro e delle Politiche Sociali - Guardia di Finanza - Ministero dell'Economia e delle Finanze</t>
    </r>
  </si>
  <si>
    <t>Istituzionali: Cittadini italiani, comunitari e loro familiari - Non comunitari titolari diritto di soggiorno o del
diritto di soggiorno permanente, ovvero cittadini di Paesi terzi in possesso del permesso di soggiorno UE per soggiornanti di lungo periodo</t>
  </si>
  <si>
    <r>
      <rPr>
        <b/>
        <sz val="16"/>
        <color theme="1"/>
        <rFont val="Garamond"/>
        <family val="1"/>
      </rPr>
      <t>Intermediari</t>
    </r>
    <r>
      <rPr>
        <sz val="16"/>
        <color theme="1"/>
        <rFont val="Garamond"/>
        <family val="1"/>
      </rPr>
      <t>: diritto di soggiorno permanente, ovvero cittadini di Paesi terzi in possesso del permesso di soggiorno UE per soggiornanti di lungo periodo</t>
    </r>
  </si>
  <si>
    <r>
      <rPr>
        <b/>
        <sz val="16"/>
        <color theme="1"/>
        <rFont val="Garamond"/>
        <family val="1"/>
      </rPr>
      <t>Istituzioni pubbliche</t>
    </r>
    <r>
      <rPr>
        <sz val="16"/>
        <color theme="1"/>
        <rFont val="Garamond"/>
        <family val="1"/>
      </rPr>
      <t>:Strutture sanitarie e centri riabilitativi, Istituti scolastici, Ministeri  -Salute,Istruzione Università e Ricerca, Interno, Lavoro e Politiche sociali, Economia e Finanze, Famiglia e Disabilità, della Pubblica Amministrazione-  ed enti pubblici centrali, Agenzia delle Entrate, Enti territoriali, Parlamento,  Forse dell'ordine e Corpi di Polizia, Organi giurisdizionali, ANAC, Garante per la protezione dei dati personali, Enti previdenziali e assistenziali Paesi esteri</t>
    </r>
  </si>
  <si>
    <r>
      <rPr>
        <b/>
        <sz val="16"/>
        <color theme="1"/>
        <rFont val="Garamond"/>
        <family val="1"/>
      </rPr>
      <t>Tipologie varie</t>
    </r>
    <r>
      <rPr>
        <sz val="16"/>
        <color theme="1"/>
        <rFont val="Garamond"/>
        <family val="1"/>
      </rPr>
      <t xml:space="preserve">: Fornitori di servizi e lavori, consulenti  e collaboratori esterni </t>
    </r>
  </si>
  <si>
    <r>
      <rPr>
        <b/>
        <sz val="16"/>
        <color theme="1"/>
        <rFont val="Garamond"/>
        <family val="1"/>
      </rPr>
      <t>Istituzionali</t>
    </r>
    <r>
      <rPr>
        <sz val="16"/>
        <color theme="1"/>
        <rFont val="Garamond"/>
        <family val="1"/>
      </rPr>
      <t>: Assicurati (Lavoratori dipendenti pubblici e privati e loro familiari, lavoratori autonomi, lavoratori parasubordinati, lavoratori domestici, lavoratori dipendenti di ditte cessate e fallite, coltivatori e piccoli coltivatori diretti, coloni e mezzadri, lavoratori a domicilio) - Pensionati - Datori di lavoro/Armatori - Cittadini comunitari e non comunitari</t>
    </r>
  </si>
  <si>
    <r>
      <rPr>
        <b/>
        <sz val="16"/>
        <color theme="1"/>
        <rFont val="Garamond"/>
        <family val="1"/>
      </rPr>
      <t>Intermediari</t>
    </r>
    <r>
      <rPr>
        <sz val="16"/>
        <color theme="1"/>
        <rFont val="Garamond"/>
        <family val="1"/>
      </rPr>
      <t>: Enti di patronato - Associazioni datoriali - Organizzazioni sindacali dei lavoratori - ASL - INAIL - Consulenti del lavoro - Casse di previdenza dei liberi professionisti - Comuni -  - Strutture alberghiere e termali - Medici curanti e certificatori - Associazioni di volontariato - CAF - Poste Italiane - Istituti di credito - Avvocati</t>
    </r>
  </si>
  <si>
    <r>
      <rPr>
        <b/>
        <sz val="16"/>
        <color theme="1"/>
        <rFont val="Garamond"/>
        <family val="1"/>
      </rPr>
      <t>Istituzioni pubbliche</t>
    </r>
    <r>
      <rPr>
        <sz val="16"/>
        <color theme="1"/>
        <rFont val="Garamond"/>
        <family val="1"/>
      </rPr>
      <t>: Ministero del Lavoro e delle Politiche Sociali - Ministero dell'Economia e delle Finanze - Ministero dell'Interno - Questure - Comuni - Regioni - Province autonome</t>
    </r>
  </si>
  <si>
    <r>
      <rPr>
        <b/>
        <sz val="16"/>
        <color theme="1"/>
        <rFont val="Garamond"/>
        <family val="1"/>
      </rPr>
      <t>Istituzionali</t>
    </r>
    <r>
      <rPr>
        <sz val="16"/>
        <color theme="1"/>
        <rFont val="Garamond"/>
        <family val="1"/>
      </rPr>
      <t>: ASL - Ambiti territoriali comunali - Unioni dei Comuni - Consorzi - Comunità montane - Università - Casse Professionali - Enti per il diritto allo studio universitario - Aziende sociali - Enti assegnazione alloggi di edilizia pubblica - Agenzia delle Entrate</t>
    </r>
  </si>
  <si>
    <r>
      <rPr>
        <b/>
        <sz val="16"/>
        <color theme="1"/>
        <rFont val="Garamond"/>
        <family val="1"/>
      </rPr>
      <t>Istituzioni pubbliche</t>
    </r>
    <r>
      <rPr>
        <sz val="16"/>
        <color theme="1"/>
        <rFont val="Garamond"/>
        <family val="1"/>
      </rPr>
      <t>: Ministero del Lavoro e delle Politiche Sociali - Ministero dell'Economia e delle Finanze - altri Ministeri - Guardia di Finanza - Regioni - Province autonome - Comuni</t>
    </r>
  </si>
  <si>
    <r>
      <rPr>
        <b/>
        <sz val="16"/>
        <color theme="1"/>
        <rFont val="Garamond"/>
        <family val="1"/>
      </rPr>
      <t>Istituzionali</t>
    </r>
    <r>
      <rPr>
        <sz val="16"/>
        <color theme="1"/>
        <rFont val="Garamond"/>
        <family val="1"/>
      </rPr>
      <t>: NEET (Not in Education, Employment or Training) - Lavoratori in cerca di prima occupazione - Disoccupati iscritti da più di due anni nelle liste di collocamento - Iscritti nelle liste di mobilità che non percepiscono l'indennità - Centri per l'impiego - Uffici scolastici regionali - Istituti scolastici - Centri di formazione professionale - Pubblica amministrazione - Enti pubblici economici - Società a prevalente partecipazione pubblica - Cooperative sociali - Enti privati accreditati</t>
    </r>
  </si>
  <si>
    <r>
      <rPr>
        <b/>
        <sz val="16"/>
        <color theme="1"/>
        <rFont val="Garamond"/>
        <family val="1"/>
      </rPr>
      <t>Intermediari</t>
    </r>
    <r>
      <rPr>
        <sz val="16"/>
        <color theme="1"/>
        <rFont val="Garamond"/>
        <family val="1"/>
      </rPr>
      <t>: Enti di patronato - Organizzazioni sindacali dei lavoratori - INAIL - Poste Italiane - Istituti di credito</t>
    </r>
  </si>
  <si>
    <r>
      <rPr>
        <b/>
        <sz val="16"/>
        <color theme="1"/>
        <rFont val="Garamond"/>
        <family val="1"/>
      </rPr>
      <t>Istituzioni pubbliche</t>
    </r>
    <r>
      <rPr>
        <sz val="16"/>
        <color theme="1"/>
        <rFont val="Garamond"/>
        <family val="1"/>
      </rPr>
      <t>: Ministero del Lavoro e delle Politiche Sociali - ANPAL (Agenzia nazionale per le politiche attive del lavoro) - MIPAAFT (Ministero delle politiche agricole, alimentari e forestali e del turismo) - Ministero dell'Economia e delle Finanze - Confimi Industria (Confederazione dell’industria manifatturiera italiana) - Governo - Regioni - Province autonome - Comuni</t>
    </r>
  </si>
  <si>
    <r>
      <rPr>
        <b/>
        <sz val="16"/>
        <color theme="1"/>
        <rFont val="Garamond"/>
        <family val="1"/>
      </rPr>
      <t>Intermediari</t>
    </r>
    <r>
      <rPr>
        <sz val="16"/>
        <color theme="1"/>
        <rFont val="Garamond"/>
        <family val="1"/>
      </rPr>
      <t>: Enti di patronato - Associazioni datoriali - Organizzazioni sindacali dei lavoratori - Centri di Assistenza Fiscale -  Casse di previdenza dei liberi professionisti - Ordini professionali dei Consulenti del lavoro, dei Commercialisti ed Esperti Contabili, degli  Avvocati e dei Medici.</t>
    </r>
  </si>
  <si>
    <r>
      <rPr>
        <b/>
        <sz val="16"/>
        <color theme="1"/>
        <rFont val="Garamond"/>
        <family val="1"/>
      </rPr>
      <t>Istituzioni Pubbliche</t>
    </r>
    <r>
      <rPr>
        <sz val="16"/>
        <color theme="1"/>
        <rFont val="Garamond"/>
        <family val="1"/>
      </rPr>
      <t>: Ministero del Lavoro e delle Politiche Sociali - Ufficio per la valutazione della Performance del Dipartimento della Funzione Pubblica della Presidenza del Consiglio  - Governo - Parlamento - INL (Ispettorato Nazionale del Lavoro).</t>
    </r>
  </si>
  <si>
    <r>
      <rPr>
        <b/>
        <sz val="16"/>
        <color theme="1"/>
        <rFont val="Garamond"/>
        <family val="1"/>
      </rPr>
      <t>Altri</t>
    </r>
    <r>
      <rPr>
        <sz val="16"/>
        <color theme="1"/>
        <rFont val="Garamond"/>
        <family val="1"/>
      </rPr>
      <t>: Poste Italiane, Istituti di Credito; Media ed Organi di stampa.</t>
    </r>
  </si>
  <si>
    <r>
      <rPr>
        <b/>
        <sz val="16"/>
        <color theme="1"/>
        <rFont val="Garamond"/>
        <family val="1"/>
      </rPr>
      <t>Istituzionali</t>
    </r>
    <r>
      <rPr>
        <sz val="16"/>
        <color theme="1"/>
        <rFont val="Garamond"/>
        <family val="1"/>
      </rPr>
      <t xml:space="preserve">: Assicurati che hanno richiesto una prestazione (lavoratori dipendenti pubblici e privati e loro familiari, lavoratori parasubordinati) - Committenti - Datori di lavoro. </t>
    </r>
  </si>
  <si>
    <r>
      <rPr>
        <b/>
        <sz val="16"/>
        <color theme="1"/>
        <rFont val="Garamond"/>
        <family val="1"/>
      </rPr>
      <t>Istituzioni pubbliche</t>
    </r>
    <r>
      <rPr>
        <sz val="16"/>
        <color theme="1"/>
        <rFont val="Garamond"/>
        <family val="1"/>
      </rPr>
      <t>: Ufficio per la valutazione della Performance del Dipartimento della Funzione Pubblica della Presidenza del Consiglio - Governo - Parlamento.</t>
    </r>
  </si>
  <si>
    <r>
      <t xml:space="preserve">Altri: </t>
    </r>
    <r>
      <rPr>
        <sz val="16"/>
        <color theme="1"/>
        <rFont val="Garamond"/>
        <family val="1"/>
      </rPr>
      <t>Poste Italiane, Istituti di Credito; Media ed Organi di stampa.</t>
    </r>
  </si>
  <si>
    <r>
      <rPr>
        <b/>
        <sz val="16"/>
        <color theme="1"/>
        <rFont val="Garamond"/>
        <family val="1"/>
      </rPr>
      <t>Istituzioni pubbliche</t>
    </r>
    <r>
      <rPr>
        <sz val="16"/>
        <color theme="1"/>
        <rFont val="Garamond"/>
        <family val="1"/>
      </rPr>
      <t xml:space="preserve">:
Governo, Parlamento, Presidenza del Consiglio dei Ministri (Dipartimenti), Ministero del lavoro e delle politiche sociali, Ministero dell'Economia e delle Finanze, ANAC, Università, COVIP, Banca d'Italia, organi di giurisdizione.
</t>
    </r>
    <r>
      <rPr>
        <b/>
        <sz val="16"/>
        <color theme="1"/>
        <rFont val="Garamond"/>
        <family val="1"/>
      </rPr>
      <t>Intermediari</t>
    </r>
    <r>
      <rPr>
        <sz val="16"/>
        <color theme="1"/>
        <rFont val="Garamond"/>
        <family val="1"/>
      </rPr>
      <t>:
Poste Italiane, Istituti bancari, Sindacati nazionali, Associazioni datoriali, Patronati, CAF, Consulenti del lavoro.</t>
    </r>
  </si>
  <si>
    <r>
      <rPr>
        <b/>
        <sz val="16"/>
        <color theme="1"/>
        <rFont val="Garamond"/>
        <family val="1"/>
      </rPr>
      <t>Istituzioni pubbliche</t>
    </r>
    <r>
      <rPr>
        <sz val="16"/>
        <color theme="1"/>
        <rFont val="Garamond"/>
        <family val="1"/>
      </rPr>
      <t xml:space="preserve">:
Ministero del lavoro e delle politiche sociali, Ministero dell'economia e delle finanze, altri ministeri e Commissioni parlamentari, Agenzia delle entrate-Riscossione, INAIL. </t>
    </r>
  </si>
  <si>
    <t xml:space="preserve">Direzione Centrale Tecnologia, Informatica e Innovazione </t>
  </si>
  <si>
    <t>Sviluppo e gestione infrastruttura tecnologica e telematica</t>
  </si>
  <si>
    <t>Agenzia per l'Italia Digitale
Fornitori di beni e servizi</t>
  </si>
  <si>
    <t>Evoluzione e manutenzione delle procedure automatizzate e gestione dei progetti di sviluppo applicativo</t>
  </si>
  <si>
    <t>Agenzia per l'Italia Digitale
Fornitori di servizi</t>
  </si>
  <si>
    <t>Definizione regole organizzative-funzionali di sicurezza, integrita' e riservatezza dei dati</t>
  </si>
  <si>
    <t>Garante per la protezione dei dati personali
Agenzia per l'Italia Digitale
Istituzioni pubbliche
Fornitori di servizi</t>
  </si>
  <si>
    <t>Gestione dei sistemi di autenticazione e implementazione misure per il rispetto delle norme relative a privacy e protezione dei dati</t>
  </si>
  <si>
    <t>Tutti gli utenti interni ed esterni compresi gli Enti di Patronato, gli intermediari autorizzati, le Pubbliche Amministrazioni e i soggetti privati che, mediante convenzioni, richiedono l'accesso alle banche dati dell'Istituto.
Garante per la protezione dei dati personali
Agenzia per l'Italia Digitale
Fornitori di servizi
Intermediari</t>
  </si>
  <si>
    <t>Gestione data warehouse, banche dati e casellari dell'istituto</t>
  </si>
  <si>
    <t>Enti centrali dello Stato
Enti territoriali
Organismi gestori di forme di previdenza e assistenza obbligatorie che erogano prestazioni sociali
Enti di previdenza
Fornitori di servizi</t>
  </si>
  <si>
    <t xml:space="preserve">Attuazione dei rapporti contrattuali inerenti alla materia informatica, verifica complince forniture beni e servizi informatici </t>
  </si>
  <si>
    <t>Fornitori di beni e servizi</t>
  </si>
  <si>
    <t>Poste Italiane</t>
  </si>
  <si>
    <t>Università/Istituti scolastici</t>
  </si>
  <si>
    <t>Enti Pubblici (INAIL, AGID,ecc.)</t>
  </si>
  <si>
    <t>Ministeri</t>
  </si>
  <si>
    <t>CAF</t>
  </si>
  <si>
    <t>ASL</t>
  </si>
  <si>
    <t>Patronati</t>
  </si>
  <si>
    <t>Enti territoriali</t>
  </si>
  <si>
    <t>Consulenti del Lavoro</t>
  </si>
  <si>
    <t>Aziende</t>
  </si>
  <si>
    <t>Organi giurisdizionali</t>
  </si>
  <si>
    <t>*Banca d'Italia*</t>
  </si>
  <si>
    <t>Assicurati/cittadini</t>
  </si>
  <si>
    <t xml:space="preserve">Coordinamento Generale Medico Legale </t>
  </si>
  <si>
    <t>Coordinamento Generale Tecnico Edilizio</t>
  </si>
  <si>
    <t>Coordinamento Generale Statistico Attuariale</t>
  </si>
  <si>
    <t xml:space="preserve">Attività delle Invalidità Previdenziali </t>
  </si>
  <si>
    <t>Medici di Patronato - Medici di fiducia fell'assicurato - Medici di Medicina Generale - Medici specialisti - Medici convenzionati - Inail  - Rsa - Istituti di ricovero e cura, Ospedali, Case di cura private,  Università -  AASSLL - Assicurati - Tutori e Amministratori di sostegno - Avvocati esterni</t>
  </si>
  <si>
    <t>Attività delle Prestazioni a Sostegno del Reddito Previdenziali</t>
  </si>
  <si>
    <t>Assicurati - Parenti e Affini appartenenti al Nucleo Familiare di Assicurati - Medici Certificatori - Medici specialisti - Medici Di Controllo - Medici convenzionati - Inail  - Rsa - Istituti di ricovero e cura, Ospedali, Case di cura private, Università -  AASSLL - Datori di lavoro pubblci e privati  e Consulenti del Lavoro  - Tutori e Amministratori di sostegno - Avvocati</t>
  </si>
  <si>
    <t>Associazioni di Categoria e Medici di Categoria - Medici di fiducia dell'assicurato - Medici Certificatori - Medici specialisti - Medici convenzionati - Inail  - Rsa - Istituti di ricovero e cura, Ospedali, Case di cura private,  Università -  AASSLL - Operatori Sociali - Cittadini Richiedenti Prestazioni Assistenziali - Tutori e Amministratori di sostegno - Avvocati esterni</t>
  </si>
  <si>
    <t xml:space="preserve">Consulenti Tecnici d'Ufficio - Consulenti Tecnici Di Parte Attrice - Cittadini Ricorrenti - Avvocati esterni - Giudici </t>
  </si>
  <si>
    <t xml:space="preserve">Prevenzione delle invalidità </t>
  </si>
  <si>
    <t>Assicurati - Medici Degli Stabilimenti Termali</t>
  </si>
  <si>
    <t>Il termalismo è attività sospesa da provvedimenti di legge; ancora non è presa una decisione definitiva sulla trattazione delle materia</t>
  </si>
  <si>
    <t>Igiene e sicurezza sui luoghi di lavoro</t>
  </si>
  <si>
    <t xml:space="preserve"> Medici Competenti Esterni</t>
  </si>
  <si>
    <t>Attività rivolta unicamente a personale interno INPS</t>
  </si>
  <si>
    <t>Elenco stakeholder Direzione Generale</t>
  </si>
  <si>
    <r>
      <rPr>
        <b/>
        <sz val="16"/>
        <rFont val="Garamond"/>
        <family val="1"/>
      </rPr>
      <t>Interventi Fondo di Garanzia</t>
    </r>
    <r>
      <rPr>
        <sz val="16"/>
        <rFont val="Garamond"/>
        <family val="1"/>
      </rPr>
      <t>: TFR e Crediti diversi</t>
    </r>
  </si>
  <si>
    <t>Direzione Centrale Risk Management, Compliance e Antifrode</t>
  </si>
  <si>
    <t>Direzione Centrale Supporto agli Organi e Internal Audit</t>
  </si>
  <si>
    <t>Direzione Centrale Comunicazione</t>
  </si>
  <si>
    <t xml:space="preserve">Direzione Centrale Organizzazione </t>
  </si>
  <si>
    <t>Segreteria del Direttore Generale</t>
  </si>
  <si>
    <t>Servizi al Territorio</t>
  </si>
  <si>
    <t>Direzione centrale Supporto agli Organi e Internal Audit</t>
  </si>
  <si>
    <t>Direzione centrale Formazione e Accademia INPS</t>
  </si>
  <si>
    <t>Direzione centrale Inclusione e e Invalidità Civile</t>
  </si>
  <si>
    <t xml:space="preserve">Direzione centrale Organizzazione </t>
  </si>
  <si>
    <t>SDG</t>
  </si>
  <si>
    <t>C</t>
  </si>
  <si>
    <t>Direzione centrale Comunicazione</t>
  </si>
  <si>
    <t>FAI</t>
  </si>
  <si>
    <t>IIC</t>
  </si>
  <si>
    <t>O</t>
  </si>
  <si>
    <t>Direzione Centrale Inclusione e Invalidità Civile</t>
  </si>
  <si>
    <t>ST</t>
  </si>
  <si>
    <t>Direzione Servizi al Territorio</t>
  </si>
  <si>
    <t>Acronimi</t>
  </si>
  <si>
    <t>SOIA</t>
  </si>
  <si>
    <t>Segreteria del Direttore generale</t>
  </si>
  <si>
    <t>Segreteria del Presidente, del Vicepresidente e del Consiglio di Amministrazione</t>
  </si>
  <si>
    <t>SPVPCDA</t>
  </si>
  <si>
    <t xml:space="preserve"> Direzioni Centrali</t>
  </si>
  <si>
    <t>Uffici di Supporto e Uffici Centrali</t>
  </si>
  <si>
    <t>Coordinamenti Professionali</t>
  </si>
  <si>
    <t>Direzione centrale Risk Management, Compliance e Antifrode</t>
  </si>
  <si>
    <t>RMCA</t>
  </si>
  <si>
    <t>UIFS</t>
  </si>
  <si>
    <t>Direzione Centrale Supporto agli Organi e internal Audit</t>
  </si>
  <si>
    <t>Direzione centrale Benessere, Organizzativo, Sicurezza e Logistica</t>
  </si>
  <si>
    <t>BOSL</t>
  </si>
  <si>
    <t>Direzione Centrale Formazione e Accademia INPS</t>
  </si>
  <si>
    <t>Direzione Centrale Inclusione  e invalidità civile</t>
  </si>
  <si>
    <t xml:space="preserve"> Direzione Centrale Organizzazione</t>
  </si>
  <si>
    <t>Trattenuta di quote associative non sindacali</t>
  </si>
  <si>
    <t>Associazioni datoriali di artigiani e commercianti</t>
  </si>
  <si>
    <t>Enti bilaterali</t>
  </si>
  <si>
    <t>Attività di relazione con istituzioni ed organismi esterni, finalizzata a garantire le prioritarie esigenze di riservatezza che connotano il personale degli Organismi</t>
  </si>
  <si>
    <t>Prestazioni creditizie (prestiti) e attività connesse (rimborsi, liquidazione quota residua assicurazione non goduta per anticipata estinzione, liquidazione capitale residuo a seguito di premorienza)</t>
  </si>
  <si>
    <t>Assicurato pensionato: accertamento ed imposizione contributiva: iscrizione, variazione e cancellazione; movimentazione posizione, riscatti e ricongiunzioni</t>
  </si>
  <si>
    <t>Assicurato pensionato: gestione delle posizioni assicurative per l'erogazione delle prestazioni pensionistiche; gestione ed analisi processo trattenute operanti su pensione; gestione posizioni debitorie; attività di redazione e trasmissione delle certificazioni fiscali; aggiornamento Casellario pensionati per la Presidenza del Consiglio, Comparto Intelligence</t>
  </si>
  <si>
    <t>Assicurato pensionato: assistenza, consulenza ed erogazione prestazioni di fine servizio e di fine rapporto; calcolo e gestione riscatti</t>
  </si>
  <si>
    <t>Istituzionali: Iscritti alla Cassa Trattamenti Pensionistici dello Stato in servizio presso il Comparto intelligence
Istituzioni pubbliche: Presidenza del Consiglio dei Ministri, Comparto intelligence
Intermediari: consulenti del lavoro, commercialisti, avvocati, patronati, altri ordini professionali</t>
  </si>
  <si>
    <t>Istituzionali: personale iscritto alla Cassa Trattamenti Pensionistici dello Stato in quiescenza presso il Comparto intelligence
Istituzioni pubbliche: Presidenza del Consiglio dei Ministri, Comparto intelligence 
Intermediari: consulenti del lavoro, commercialisti, avvocati, patronati, altri ordini professionali</t>
  </si>
  <si>
    <t>Istituzionali: iscritti e pensionati della  Gestione unitaria delle prestazioni creditizie e sociali in servizio e in quiescenza presso il Comparto intelligence
Istituzioni pubbliche: Presidenza del Consiglio dei Ministri, Comparto intelligence
Intermediari: consulenti del lavoro, commercialisti, avvocati, patronati, altri ordini professionali</t>
  </si>
  <si>
    <t>Istituzionali: iscritti e pensionati iscritti alla  Gestione unitaria delle prestazioni creditizie e sociali in servizio e in quiescenza presso il Comparto intelligence
Istituzioni pubbliche: Presidenza del Consiglio dei Ministri, Comparto intelligence 
Intermediari: consulenti del lavoro, commercialisti, avvocati, patronati, altri ordini professionali</t>
  </si>
  <si>
    <t>Istituzionali: personale del Comparto intelligence iscritto alla Cassa Trattamenti Pensionistici dello Stato cessato dal servizio
Istituzioni pubbliche: Presidenza del Consiglio dei Ministri, Comparto intelligence
Intermediari: consulenti del lavoro, commercialisti, avvocati, patronati, altri ordini professionali</t>
  </si>
  <si>
    <t>Istituzioni pubbliche: Presidenza del Consiglio dei Ministri, Corte dei Conti, Ministero dell'Economia e delle Finanze, Ministero del Lavoro, Ministero della Difesa, Agenzia delle entrate-Riscossione, Università, Istituti di credito</t>
  </si>
  <si>
    <r>
      <t xml:space="preserve">Attività contabile: assunzione di impegni finanziari ed emissione dei dispositivi di pagamento; Contabilizzazione delle riscossioni sui conti correnti; gestione dei conti correnti dell'lstituto dedicati alla Presidenza del Consiglio dei Ministri, Comparto </t>
    </r>
    <r>
      <rPr>
        <b/>
        <i/>
        <sz val="16"/>
        <color theme="1"/>
        <rFont val="Garamond"/>
        <family val="1"/>
      </rPr>
      <t>intelligence</t>
    </r>
    <r>
      <rPr>
        <b/>
        <sz val="16"/>
        <color theme="1"/>
        <rFont val="Garamond"/>
        <family val="1"/>
      </rPr>
      <t>; Determinazione degli importi da versare, contabilizzazione e rendicontazione delle somme pagate</t>
    </r>
  </si>
  <si>
    <r>
      <t xml:space="preserve">Istituzionali: personale del Comparto </t>
    </r>
    <r>
      <rPr>
        <i/>
        <sz val="16"/>
        <rFont val="Garamond"/>
        <family val="1"/>
      </rPr>
      <t>intelligence</t>
    </r>
    <r>
      <rPr>
        <sz val="16"/>
        <rFont val="Garamond"/>
        <family val="1"/>
      </rPr>
      <t xml:space="preserve"> iscritto alla Cassa Trattamenti Pensionistici dello Stato iscritto o cessato dal servizio
Istituzioni pubbliche (Presidenza del Consiglio dei Ministri, Comparto </t>
    </r>
    <r>
      <rPr>
        <i/>
        <sz val="16"/>
        <rFont val="Garamond"/>
        <family val="1"/>
      </rPr>
      <t>intelligence</t>
    </r>
    <r>
      <rPr>
        <sz val="16"/>
        <rFont val="Garamond"/>
        <family val="1"/>
      </rPr>
      <t>); Banche e Istituti di Credito
Intermediari: consulenti del lavoro, commercialisti, avvocati, patronati, altri ordini professionali</t>
    </r>
  </si>
  <si>
    <t>La DC SR, in relazione all'attività di ricerca di sua competenza, partecipa alle iniziative e agli incontri promossi da organismi ed enti di ricerca italiani e internazionali.
La Direzione svolge un ruolo di coordinamento per la partecipazione a progetti europei e internazionali nell'ambito della ricerca e cura la realizzazione degli stessi.
Le istituzioni italiane ed estere coinvolte possono essere specificate nell'ambito di ciascun progetto.</t>
  </si>
  <si>
    <t>Ruoli e modalità realizzative del Programma VisitInps Scholars sono definiti con approsito Regolamento, approvato con Deliberazione del Consiglio di Amministrazione INPS n. 60/2020.</t>
  </si>
  <si>
    <t xml:space="preserve">A.N.A.C., MePA, CONSIP, AcquistinretePA, Ministero dell'Economia e delle Finanze, Ragioneria Generale dello Stato, Ministero delle Infrastrutture e dei Trasporti, profesionisti estreni, Ordini professionali </t>
  </si>
  <si>
    <t>Verifica dati  in fase di gara e trasmissione dati durante tutta la vita dell'appalto, trasmissione dati verso BDAP, Anagrafe opere incompiute.</t>
  </si>
  <si>
    <t>Richiesta CUP</t>
  </si>
  <si>
    <t>Dipartimento per la programmazione e il coordinamento della politica economica</t>
  </si>
  <si>
    <t>Richiesta e gestione ciclo di vita CUP (Codice Unico Progetto di investimento/sviluppo economico) 
https://cupweb.rgs.mef.gov.it/CUPWeb/</t>
  </si>
  <si>
    <t>Razionalizzazione logistica sedi</t>
  </si>
  <si>
    <t xml:space="preserve">Persone fisiche, o giuridiche,  privati,  Enti Pubblici nazionali e Territoriali, Società erogatrici delle utenze di rete (gas, energia elettrica, telecomunicazioni, ecc..), Appaltatori di lavori, forniture e servizi </t>
  </si>
  <si>
    <t xml:space="preserve">Soggetti coinvolti nelle attività immobiliari come  locatori o locatari eventualmente in sinergia con INPS, Enti preposti al rilascio di autorizzazioni, permessi e nulla osta per la realizzazione delle opere necessarie 
Enti preposti alla realizzazione degli allacci delle utenze per la messa in servizio dei nuovi uffici
</t>
  </si>
  <si>
    <t>Acquisizione sedi in compravendita o locazione</t>
  </si>
  <si>
    <t xml:space="preserve">Agenzia delle Entrate, Agenzia del Demanio, Persone fisiche o giuridiche, privati,  altri Enti Pubblici </t>
  </si>
  <si>
    <t>Per le attività di congruità estimativa, per la congruità delle relazioni di stima in locazione per rinnovo contrattuale o - facoltativamente - per le nuove acquisizioni in  locazione,
soggetti coinvolti nelle attività immobiliari come venditori o locatori</t>
  </si>
  <si>
    <t>Pareri sulle verifiche ispettive della Ragioneria Generale dello Stato</t>
  </si>
  <si>
    <t>Ministero dell'Economia e delle Finanze</t>
  </si>
  <si>
    <t>Attività tecnica di supporto all'Ufficio Ispettorato</t>
  </si>
  <si>
    <t xml:space="preserve">Amministrazione pubbliche ed Enti istituzionalmente preposti alle attività di controllo e di rilascio di autorizzazioni, società software tecnici specialistici, professionisti esterni nel caso di attività estrenalizzate,operatori economici,  Ordini professionali </t>
  </si>
  <si>
    <t>A.N.A.C., Regioni, Comuni, ASL, VV.FF., MIBAC etc. per rilascio autorizzazioni, Imprese di gestione manutenzione patrimonio immobiliare a reddito e strumentale, imprese per lavori di ristrutturazione/manutenzione di immobili di proprietà, imprese di forniture di tipo tecnico edilizio</t>
  </si>
  <si>
    <t xml:space="preserve">Federazione Italiana per l'uso Razionale dell'Energia , Ministero Ambiente e Sicurezza energetica. Società erogatrici servizi energia; ENEA, Regioni, GSE,  ADM,Terna, e.distribuzione, INAIL </t>
  </si>
  <si>
    <t>Attività di monitoraggio consumi  e bilancio energetico,  individuazione strategie di risparmio energetico ed uso razionale dell'energia d.lg.115/2008.)2)APE - per Conto Termico,  Impianti da FER, Impianti da FER &gt; 20 kWp, Impianti da FER- Piattaforma Gaudì, Procedura CIVA</t>
  </si>
  <si>
    <t>Consulenze tecniche di parte</t>
  </si>
  <si>
    <t xml:space="preserve">Tribunali civili - penali </t>
  </si>
  <si>
    <t>Incarichi CTP in giudizi riguardanti il Patrimonio Strumentale e a Reddito</t>
  </si>
  <si>
    <t>Prevenzione incendi</t>
  </si>
  <si>
    <t xml:space="preserve">Comandi dei Vigili del Fuoco, Enti territoriali
</t>
  </si>
  <si>
    <t xml:space="preserve">Per il rilascio di pareri e titoli autorizzativi attività soggette alla normativa di p.i., per il rilascio dei titoli autorizzativi
</t>
  </si>
  <si>
    <t>Strutture portanti - Vulnerabilità sismica</t>
  </si>
  <si>
    <t xml:space="preserve">Uffici Regionali ex Genio Civile, Enti territoriali, MIT ,CSLPP, AdE, Agenzia Demanio  proprietari immobili strumentali in locazione 
</t>
  </si>
  <si>
    <t xml:space="preserve">Per il rilascio dei titoli autorizzativi, attivita su tavoli di lavoro in materia,  richieste  documentazione  strutturali per immobili in locazione 
</t>
  </si>
  <si>
    <t>Attività tecnico professionali per stime</t>
  </si>
  <si>
    <t xml:space="preserve">Agenzia delle Entrate, Catasti tavolari e Uffici dei Registro immobiliari, Agenzie immobiliari,  richiedenti il mutuo sia iscritti al Fondo Credito che  dipendenti  </t>
  </si>
  <si>
    <t xml:space="preserve">Utilizzo di SISTER, banche dati, GeoPOI, soggetti interlocutori per riferimento mercato immobiliare e archivi per consultazione dati, soggetti richiedenti il mutuo </t>
  </si>
  <si>
    <t>Approvvigionamento software tecnici e gestionali</t>
  </si>
  <si>
    <t xml:space="preserve">Aziende fornitrici di software specialistici per:
- progettazione e BIM
- sicurezza sui luoghi di lavoro e sui cantieri, 
- gestione appalti e programmazione lavori e servizi
- ecc. </t>
  </si>
  <si>
    <t>Istituzioni pubbliche: Dipartimento Funzione Pubblica</t>
  </si>
  <si>
    <t xml:space="preserve">Riferimento normativo Art. 55 bis, c. 4, D.lgs. n. 165/2001 e s.m.e i. "Gli atti di avvio e conclusione del procedimento disciplinare, nonché l’eventuale provvedimento di sospensione cautelare del dipendente, sono comunicati dall’UPD, per via telematica, all’Ispettorato della Funzione Pubblica entro venti giorni dalla loro adozione. Al fine di tutelare la riservatezza del dipendente, il nominativo dello stesso è sostituito da un codice identificativo." </t>
  </si>
  <si>
    <t>Istituzioni pubbliche: ANAC</t>
  </si>
  <si>
    <t xml:space="preserve">Intermediari: Organizzazioni sindacali,  Avvocati </t>
  </si>
  <si>
    <t>Intermediari: Avvocati</t>
  </si>
  <si>
    <t>Gestione procedimenti penali</t>
  </si>
  <si>
    <t>Istituzioni pubbliche: polizia giudiziaria, organi giurisdizionali</t>
  </si>
  <si>
    <t>Gestione danno erariale</t>
  </si>
  <si>
    <t xml:space="preserve">Istituzioni pubbliche: MEF - GdF  </t>
  </si>
  <si>
    <t>Manutenzione impianti</t>
  </si>
  <si>
    <t>Società di gestione e manutenzione reti distribuzione energia elettrica/gas</t>
  </si>
  <si>
    <t xml:space="preserve">Attività di manutenzione dei punti di fornitura, dei contatori ed altri sistemi di misura. Attività di gestione utenze per interventi su guasto. </t>
  </si>
  <si>
    <t xml:space="preserve">1) Ministero della Giustizia e sedi giudiziarie (Tribunali, Corti di Appello, Cassazione) in cui lavorano gli assicurati di competenza dell'Ufficio;
2) Ministero dell'Istruzione; 
3) Articolazioni territoriali di Roma, Napoli, Milano, Bari, Cagliari, Genova, Monza e Venezia del Ministero Istruzione e relative scuole in cui lavorano gli assicurati di competenza dell'Ufficio.
 </t>
  </si>
  <si>
    <r>
      <t>1) convenzione INPS MIG stipulata a gennaio 2019;
2) accordo con associazione nazionale magistrati per gestione richieste via mail istituzionale in sede di tavolo tecnico INPS-Ministero Giustizia e Anm;
3) accordo sperimentale INPS-USR Lazio/AT MIUR Roma stipulato a febbraio 2019 e successivi rinnovi</t>
    </r>
    <r>
      <rPr>
        <sz val="16"/>
        <rFont val="Garamond"/>
        <family val="1"/>
      </rPr>
      <t>;</t>
    </r>
    <r>
      <rPr>
        <sz val="16"/>
        <color theme="1"/>
        <rFont val="Garamond"/>
        <family val="1"/>
      </rPr>
      <t xml:space="preserve">                                                                                                      4) accordo sperimentale con USR Lombardia/AT MIUR Milano stipulato a dicembre 2020 e successivi rinnovi;                                                                                                                  5) accordo sperimentale con USR Sardegna/AT MIUR Cagliari stipulato a dicembre 2020 e successivi rinnovi;                                                                                                                  6) accordo sperimentale con USR Veneto/AT MIUR Venezia stipulato a marzo 2021 e successivo rinnovo;                                                                                                           7)accordo con USR Puglia/AT MIUR Bari stipulato ad agosto 2021 e successivo rinnovo;                                                                                                                                                                                                                                      8)accordo sperimentale con USR Lombardia/AT MIUR Monza stipulato a ottobre 2021 e successivo rinnovo;                                                                                                             9)accordo con USR Liguria/AT MIUR Genova stipulato a novembre 2021 e successivo rinnovo;
10) effettuati vari corsi di formazione su PASSWEB per dipendenti MIG e dipendenti scuole di Roma.</t>
    </r>
  </si>
  <si>
    <t>Lavorazione anomalie e incongruenze alimentanti le posizioni assicurative e relativa sistemazione</t>
  </si>
  <si>
    <t>1) Ministero della Giustizia; 2) Ministero dell'Istruzione-Ufficio Scolastici Territoriali-Scuole; 3) Altre amministazioni e Enti pubblici e privati (Enti locali, Regioni, Università, ex aziende pubbliche); 4) NOI PA; 5) Associazione nazionale magistrati ;  6) Dipendenti delle suddette amministrazioni interessati dalle sistemazioni.</t>
  </si>
  <si>
    <t>Oltre alle singole richieste di documentazione e di variazioni della posizione assicurativa ai datori di lavoro,  sono stati avviati Tavoli tecnici con cadenza periodica con le amministrazioni coinvolte, Noi PA e ANM e sono stati promossi interventi formativi per il personale delle Amministrazioni interessate all'uso di Nuova Passweb</t>
  </si>
  <si>
    <t xml:space="preserve">1) Ministero della Giustizia;
2) Ministero dell'Istruzione-Uffici Scolastici Territoriali-Scuole;
3) Ragionerie Territoriali dello Stato;
4) Dipendenti delle amministrazioni interessati dai provvedimenti.     </t>
  </si>
  <si>
    <t>Gestione iter pratiche ante subentro, post subentro e relative RVPA nonchè comunicazione istituzionale e interna</t>
  </si>
  <si>
    <t xml:space="preserve">Ricercatori,Dottorandi,Professori Universiatri, Architetti, Appaltatori affidatari del servizio di gestione dell'Archivio storico  </t>
  </si>
  <si>
    <t>DCBOSL esprime il Direttore dell'esecuzione del contratto</t>
  </si>
  <si>
    <t>Appaltatori affidatari dei Servizi di gestione in outsourcing, Soprintendenza Archivistica  del lazio e Direzione Generale Archivi Min.Cultura</t>
  </si>
  <si>
    <t>DCBOSL  propone il RUP ed esprime  il  Direttore dell'esecuzione del contratto per alcuni lotti di contratto</t>
  </si>
  <si>
    <t>Gestione/tenuta beni artistici</t>
  </si>
  <si>
    <t>Consegnatari referenti interni</t>
  </si>
  <si>
    <t>DCBOSL  cura l'inventario e  monitora l'attività dei consegnatari</t>
  </si>
  <si>
    <t>DCBOSL  esprime il Direttore dell'Esecuzione del Contratto.</t>
  </si>
  <si>
    <t>Servizi di giardinaggio e facchinaggio esterno</t>
  </si>
  <si>
    <t>Società appaltatrici del servizio.</t>
  </si>
  <si>
    <t>DCBOSL esprime il supervisore</t>
  </si>
  <si>
    <t>Servizi di pulizia e facchinaggio interno</t>
  </si>
  <si>
    <t>Servizi di  Vigilanza</t>
  </si>
  <si>
    <t xml:space="preserve">Società appaltatrice del servizio. Forze dell'Ordine e Magistratura </t>
  </si>
  <si>
    <t xml:space="preserve">Gestione della sostenibilità  </t>
  </si>
  <si>
    <t>ENEA, Ministero dell'Ambiente e della sicurezza energetica,fornitori, utenti, ASVIS, Università, SNA</t>
  </si>
  <si>
    <t>DCBOSL assicura l'impegno dell'Istituto verso la sostenibilità</t>
  </si>
  <si>
    <t xml:space="preserve">Disability Management  </t>
  </si>
  <si>
    <t xml:space="preserve">Ministero del lavoro e delle politiche sociali  </t>
  </si>
  <si>
    <t>La figura del Disability manager è incardinata nella Direzione (Determinazione direttoriale n. 33.2023)</t>
  </si>
  <si>
    <t xml:space="preserve">Mobility management  </t>
  </si>
  <si>
    <t>Ministero dell'Ambiente e della sicurezza energetica, Ministero Infrastrutture e trasporti, Municipi del Comune di Roma, ATAC Azienda municipalizzata dei trasporti</t>
  </si>
  <si>
    <t>La figura del Mobility manager è incardinata nella Direzione (Determinazione direttoriale n. 34.2023)</t>
  </si>
  <si>
    <t>Integrità dell'ambiente esterno (prevenzione incendi, rimozione amianto)</t>
  </si>
  <si>
    <t xml:space="preserve">Ministero dell'Ambiente e della sicurezza energetica, Ministero dell'Interno-Dipartimento dei VVF, Regione Lazio, ASL romane, Amministrazione comunale di Roma </t>
  </si>
  <si>
    <r>
      <t xml:space="preserve">DCBOSL esprime il DL </t>
    </r>
    <r>
      <rPr>
        <i/>
        <sz val="16"/>
        <rFont val="Garamond"/>
        <family val="1"/>
      </rPr>
      <t xml:space="preserve">ex </t>
    </r>
    <r>
      <rPr>
        <sz val="16"/>
        <rFont val="Garamond"/>
        <family val="1"/>
      </rPr>
      <t>D.Lgs. 81/2008 per la Direzione Generale dell'Istituto</t>
    </r>
  </si>
  <si>
    <t>Infortuni sul lavoro e malattie professionali</t>
  </si>
  <si>
    <t xml:space="preserve">Inail </t>
  </si>
  <si>
    <t>Al pari della altre Strutture centrali, DCBOSL effettua le denunce/comunicazioni obbligatorie all'INAIL in materia di infortuni sul lavoro e malattie professionali per il proprio personale</t>
  </si>
  <si>
    <t>Designazione RLS</t>
  </si>
  <si>
    <t>Inail</t>
  </si>
  <si>
    <r>
      <t xml:space="preserve">Il DL </t>
    </r>
    <r>
      <rPr>
        <i/>
        <sz val="16"/>
        <rFont val="Garamond"/>
        <family val="1"/>
      </rPr>
      <t>ex</t>
    </r>
    <r>
      <rPr>
        <sz val="16"/>
        <rFont val="Garamond"/>
        <family val="1"/>
      </rPr>
      <t xml:space="preserve"> D.Lgs. 81/2008 è obbligato a comunicare i nominativi degli RLS della DG</t>
    </r>
  </si>
  <si>
    <t>Sorveglianza sanitaria</t>
  </si>
  <si>
    <t>Inail e Asl territorialmente competenti</t>
  </si>
  <si>
    <t>Il Medico competente è obbligato a trasmettere, su base annua, le informazioni, elaborate evidenziando le differenze di genere, relative ai dati aggregati sanitari e di rischio dei lavoratori, sottoposti a sorveglianza sanitaria, secondo il modello di cui all'Allegato 3B del D.Lgs. 81/2008.</t>
  </si>
  <si>
    <t>Cooperazione nell'attuazione delle misure di prevenzione e protezione dai rischi sul lavoro incidenti sull'attività lavorativa oggetto di appalto di lavori, servizi e forniture nonché coordinamento degli interventi di protezione e prevenzione dai rischi cui sono esposti i lavoratori, con reciproco scambio di informazioni</t>
  </si>
  <si>
    <t xml:space="preserve">Imprese e lavoratori autonomi appaltatori di lavori, servizi e forniture per la Direzione Generale </t>
  </si>
  <si>
    <r>
      <t xml:space="preserve">DCBOSL esprime il DL </t>
    </r>
    <r>
      <rPr>
        <i/>
        <sz val="16"/>
        <rFont val="Garamond"/>
        <family val="1"/>
      </rPr>
      <t>ex</t>
    </r>
    <r>
      <rPr>
        <sz val="16"/>
        <rFont val="Garamond"/>
        <family val="1"/>
      </rPr>
      <t xml:space="preserve"> D.Lgs. 81/2008 per la Direzione Generale dell'Istituto</t>
    </r>
  </si>
  <si>
    <t>Autoliquidazione premio assicurativo lavoratori</t>
  </si>
  <si>
    <t>DCBOSL si occupa della liquidazione del premio su piattaforma Inail</t>
  </si>
  <si>
    <t>Organizzazione giornate dedicate alla donazione del sangue</t>
  </si>
  <si>
    <t>Ospedale "S. Filippo Neri"</t>
  </si>
  <si>
    <t>DCBOSL si occupa dell'organizzazione anche logistica delle giornate di donazione del sangue promosse dall'Ospedale "S. Filippo Neri"</t>
  </si>
  <si>
    <t>Gestione dei rapporti con i Ministeri vigilanti in ordine alle verifiche amministrative e contabili presso le strutture centrali e periferiche.</t>
  </si>
  <si>
    <t>Ministero dell'Economia e delle Finanze (MEF), Ministero del Lavoro e delle Politiche sociali.</t>
  </si>
  <si>
    <t>Art. 14, comma 1, lettera d), della Legge 31 dicembre 2009, n. 196. - D.Lgs. n. 123 del 2011 - artt. 3 e 7 della Legge 26 luglio 1939, n. 1037 - art. 60, comma 5, del Decreto Legislativo 30 marzo 2001, n. 165.</t>
  </si>
  <si>
    <t>Inchieste connesse ai controlli sull'attività lavorativa extra-ufficio dei dipendenti dell’Istituto</t>
  </si>
  <si>
    <t>Presidenza del Consiglio dei Ministri - Dipartimento della Funzione Pubblica - Ispettorato per la Funzione Pubblica</t>
  </si>
  <si>
    <r>
      <t>Competenza attribuita all'Ufficio Ispettorato dall'art.17 del “</t>
    </r>
    <r>
      <rPr>
        <i/>
        <sz val="16"/>
        <color theme="1"/>
        <rFont val="Garamond"/>
        <family val="1"/>
      </rPr>
      <t>Regolamento sulla disciplina delle incompatibilità e delle autorizzazioni a svolgere attività esterne all'ufficio per i dipendenti dell'istituto nazionale previdenza sociale, ai sensi dell’art. 53 del decreto legislativo 30 marzo 2001, n. 165</t>
    </r>
    <r>
      <rPr>
        <sz val="16"/>
        <color theme="1"/>
        <rFont val="Garamond"/>
        <family val="1"/>
      </rPr>
      <t>”.</t>
    </r>
  </si>
  <si>
    <t>Segnalazione di danno erariale presso la Corte dei Conti, all'esito degli accertamenti ispettivi effettuati su incarico del Direttore generale.</t>
  </si>
  <si>
    <t>Procure Regionali presso la Corte dei Conti</t>
  </si>
  <si>
    <t>Art. 52 , comma 2, D.Lgs. n. 174 del 2016 (codice giustizia contabile) - Art. 155 Regolamento di Amministrazione e Contabilità dell’Istituto, approvato con deliberazione consiliare n. 172 del 18 maggio 2005 - “Obbligo di denunzia" - Nuova competenza attribuita all'Ufficio Ispettorato con Deliberazione del Consiglio di Amministrazione n. 137 del 7 settembre 2022.</t>
  </si>
  <si>
    <t>Richieste di accertamenti o documentazione provenienti dall’Autorità Giudiziaria o da Organismi esterni</t>
  </si>
  <si>
    <t>Guardia di Finanza, Sezioni di Polizia giudiziaria delegata dalla Procura della Repubblica presso i Tribunali di competenza.</t>
  </si>
  <si>
    <t>Art. 370 c.p.p. per le richieste di dati e informazioni nell’ambito di indagini delegate di polizia giudiziaria;
art. 2 D.Lgs n. 68 del 2001 e artt. 53-60 Dlgs. n. 165 del 2001 per le altre richieste di dati e informazioni nell’ambito di indagini di polizia economico-finanziaria rientranti tra i propri compiti istituzionali.</t>
  </si>
  <si>
    <t xml:space="preserve">Segnalazioni provenienti dall'Ispettorato della Funzione Pubblica in merito a irregolarità, ritardi o inadempienze nelle attività istituzionali relative a prestazioni richieste all’Istituto da parte di assicurati e pensionati. </t>
  </si>
  <si>
    <t>Art. 60, comma 6, del D.lgs. n. 165/2001</t>
  </si>
  <si>
    <t>Approvvigionamento di beni, servizi e lavori per i fabbisogni dell'Istituto</t>
  </si>
  <si>
    <t>Programmazione della spesa</t>
  </si>
  <si>
    <t>MEF - Ministero dell’Economia e delle Finanze</t>
  </si>
  <si>
    <t>Trasmissione del programma biennale degli acquisti di servizi e forniture per fabbisogni di importo superiore ad 1 milione di euro</t>
  </si>
  <si>
    <r>
      <rPr>
        <b/>
        <sz val="16"/>
        <color theme="1"/>
        <rFont val="Garamond"/>
        <family val="1"/>
      </rPr>
      <t>Istituzioni Pubbliche</t>
    </r>
    <r>
      <rPr>
        <sz val="16"/>
        <color theme="1"/>
        <rFont val="Garamond"/>
        <family val="1"/>
      </rPr>
      <t xml:space="preserve">: Guardia di Finanza;   Ministero del Lavoro e delle P.S.                                                                               </t>
    </r>
    <r>
      <rPr>
        <b/>
        <sz val="16"/>
        <color theme="1"/>
        <rFont val="Garamond"/>
        <family val="1"/>
      </rPr>
      <t>Intermediari</t>
    </r>
    <r>
      <rPr>
        <sz val="16"/>
        <color theme="1"/>
        <rFont val="Garamond"/>
        <family val="1"/>
      </rPr>
      <t xml:space="preserve">: Patronati, CAF;                                                 </t>
    </r>
    <r>
      <rPr>
        <b/>
        <sz val="16"/>
        <color theme="1"/>
        <rFont val="Garamond"/>
        <family val="1"/>
      </rPr>
      <t>Istituzional</t>
    </r>
    <r>
      <rPr>
        <sz val="16"/>
        <color theme="1"/>
        <rFont val="Garamond"/>
        <family val="1"/>
      </rPr>
      <t xml:space="preserve">i: contribuenti, lavoratori dipendenti, autonomi, parasubordinati.                                                                                                                             </t>
    </r>
    <r>
      <rPr>
        <b/>
        <sz val="16"/>
        <color theme="1"/>
        <rFont val="Garamond"/>
        <family val="1"/>
      </rPr>
      <t xml:space="preserve"> </t>
    </r>
  </si>
  <si>
    <r>
      <rPr>
        <b/>
        <sz val="16"/>
        <rFont val="Garamond"/>
        <family val="1"/>
      </rPr>
      <t xml:space="preserve">Istituzioni Pubbliche: </t>
    </r>
    <r>
      <rPr>
        <sz val="16"/>
        <color theme="1"/>
        <rFont val="Garamond"/>
        <family val="1"/>
      </rPr>
      <t>Guardia di Finanza, Carabinieri e Polizia di Stato.</t>
    </r>
  </si>
  <si>
    <t>Proposizione al garante delle richieste di consulenza e di pareri; coordinamento del riscontro alle richieste di informazioni, istruttorie per segnalazioni e ricorsi; attività nell'ambito delle violazioni di dati personali (data breach).</t>
  </si>
  <si>
    <r>
      <rPr>
        <b/>
        <sz val="16"/>
        <color theme="1"/>
        <rFont val="Garamond"/>
        <family val="1"/>
      </rPr>
      <t>Istituzioni Pubbliche</t>
    </r>
    <r>
      <rPr>
        <sz val="16"/>
        <color theme="1"/>
        <rFont val="Garamond"/>
        <family val="1"/>
      </rPr>
      <t xml:space="preserve"> : Parlamento Italiano, Presidenza Della Repubblica, Presidenza del Consiglio dei Ministri, Ministeri (Affari Esteri e Cooperazione Internazionale, Interno, Giustizia, Difesa, Economia e Finanze, Sviluppo Economico, Politiche Agricole Alimentari e Forestali, Ambiente e Tutela del Territorio e del Mare, Infrastrutture e Trasporti, Lavoro e Politiche Sociali, Istruzione, Università e Ricerca, Beni e Attività Culturali e Turismo, Salute) Agenzia delle Entrate, Agid, Università Pubbliche, Enti Territoriali, Ospedali Pubblici, Cnel, Asl, Istituto Superiore di Sanità, Forze Armate e Forze di Polizia Italiane ( Esercito, Marina, Aeronautica, Carabinieri, Guardia di Finanza) Inail, Anpal, Inl, Soggetti Sistan.
</t>
    </r>
    <r>
      <rPr>
        <b/>
        <sz val="16"/>
        <color theme="1"/>
        <rFont val="Garamond"/>
        <family val="1"/>
      </rPr>
      <t>Tipologie Varie</t>
    </r>
    <r>
      <rPr>
        <sz val="16"/>
        <color theme="1"/>
        <rFont val="Garamond"/>
        <family val="1"/>
      </rPr>
      <t>: Soggetti Privati e altri soggetti esterni all'INPS (Universita' Private, Enti Bilaterali, Isvapp, Confindustria, Siae, Compagnie Marittime Private, Atac, Casse Nazionali, Unioncamere, Caritas, Organizzazioni Sindacali, Associazioni Nazionali di Categoria, Istituzioni Previdenziali Estere, Lottomatica, Fondi di Previdenza Integrativa, Società esterne che somministrano corsi di formazione, DPO di soggetti esterni).</t>
    </r>
  </si>
  <si>
    <t>Accesso civico generalizzato.</t>
  </si>
  <si>
    <t>Controllo Autocertificazioni</t>
  </si>
  <si>
    <r>
      <rPr>
        <b/>
        <sz val="16"/>
        <color theme="1"/>
        <rFont val="Garamond"/>
        <family val="1"/>
      </rPr>
      <t xml:space="preserve">Istituzioni pubbliche: </t>
    </r>
    <r>
      <rPr>
        <sz val="16"/>
        <color theme="1"/>
        <rFont val="Garamond"/>
        <family val="1"/>
      </rPr>
      <t>Enti Locali, altri Enti Pubblici  detentori di Dati</t>
    </r>
  </si>
  <si>
    <t>Procedura Frozen</t>
  </si>
  <si>
    <r>
      <rPr>
        <b/>
        <sz val="16"/>
        <color theme="1"/>
        <rFont val="Garamond"/>
        <family val="1"/>
      </rPr>
      <t xml:space="preserve">Istituzioni Pubbliche: </t>
    </r>
    <r>
      <rPr>
        <sz val="16"/>
        <color theme="1"/>
        <rFont val="Garamond"/>
        <family val="1"/>
      </rPr>
      <t xml:space="preserve">Guardia di Finanza,  Ispettorato Nazionale del Lavoro, Agenzia delle Entrate, Inail, Agenzia delle Dogane, Agea, Enti locali, Agenti della Riscossione                                                            </t>
    </r>
    <r>
      <rPr>
        <b/>
        <sz val="16"/>
        <color theme="1"/>
        <rFont val="Garamond"/>
        <family val="1"/>
      </rPr>
      <t xml:space="preserve">Intermediari: </t>
    </r>
    <r>
      <rPr>
        <sz val="16"/>
        <color theme="1"/>
        <rFont val="Garamond"/>
        <family val="1"/>
      </rPr>
      <t xml:space="preserve">Consulenti del lavoro, commercialisti                                                                             </t>
    </r>
    <r>
      <rPr>
        <b/>
        <sz val="16"/>
        <color theme="1"/>
        <rFont val="Garamond"/>
        <family val="1"/>
      </rPr>
      <t>Istituzionali:</t>
    </r>
    <r>
      <rPr>
        <sz val="16"/>
        <color theme="1"/>
        <rFont val="Garamond"/>
        <family val="1"/>
      </rPr>
      <t xml:space="preserve"> contribuente, lavoratori dipendenti, lavoratori domestici,  associazioni di categoria, Enti Bilaterali.                                                   </t>
    </r>
    <r>
      <rPr>
        <b/>
        <sz val="16"/>
        <color theme="1"/>
        <rFont val="Garamond"/>
        <family val="1"/>
      </rPr>
      <t>Altro:</t>
    </r>
    <r>
      <rPr>
        <sz val="16"/>
        <color theme="1"/>
        <rFont val="Garamond"/>
        <family val="1"/>
      </rPr>
      <t xml:space="preserve"> ditte informatiche esterne</t>
    </r>
  </si>
  <si>
    <t>Analisi Risk Management Aziende</t>
  </si>
  <si>
    <r>
      <rPr>
        <b/>
        <sz val="16"/>
        <color theme="1"/>
        <rFont val="Garamond"/>
        <family val="1"/>
      </rPr>
      <t>Intermediar</t>
    </r>
    <r>
      <rPr>
        <sz val="16"/>
        <color theme="1"/>
        <rFont val="Garamond"/>
        <family val="1"/>
      </rPr>
      <t xml:space="preserve">i: Consulenti del lavoro, commercialisti                                                                             </t>
    </r>
    <r>
      <rPr>
        <b/>
        <sz val="16"/>
        <color theme="1"/>
        <rFont val="Garamond"/>
        <family val="1"/>
      </rPr>
      <t>Istituzionali</t>
    </r>
    <r>
      <rPr>
        <sz val="16"/>
        <color theme="1"/>
        <rFont val="Garamond"/>
        <family val="1"/>
      </rPr>
      <t xml:space="preserve">: contribuente, lavoratori dipendenti, lavoratori domestici,  associazioni di categoria, Enti Bilaterali.                                                   </t>
    </r>
    <r>
      <rPr>
        <b/>
        <sz val="16"/>
        <color theme="1"/>
        <rFont val="Garamond"/>
        <family val="1"/>
      </rPr>
      <t xml:space="preserve"> </t>
    </r>
  </si>
  <si>
    <t>Analisi Risk Management Pensioni</t>
  </si>
  <si>
    <r>
      <rPr>
        <b/>
        <sz val="16"/>
        <color theme="1"/>
        <rFont val="Garamond"/>
        <family val="1"/>
      </rPr>
      <t>Istituzionali</t>
    </r>
    <r>
      <rPr>
        <sz val="16"/>
        <color theme="1"/>
        <rFont val="Garamond"/>
        <family val="1"/>
      </rPr>
      <t xml:space="preserve">: Organi Interni; Direzione Pensioni                          </t>
    </r>
    <r>
      <rPr>
        <b/>
        <sz val="16"/>
        <color theme="1"/>
        <rFont val="Garamond"/>
        <family val="1"/>
      </rPr>
      <t>Intermediari:</t>
    </r>
    <r>
      <rPr>
        <sz val="16"/>
        <color theme="1"/>
        <rFont val="Garamond"/>
        <family val="1"/>
      </rPr>
      <t xml:space="preserve"> Patronati</t>
    </r>
  </si>
  <si>
    <t>Analisi Risk Management Ammortizzatori Sociali e prestazioni di Inclusione Sociale</t>
  </si>
  <si>
    <r>
      <rPr>
        <b/>
        <sz val="16"/>
        <color theme="1"/>
        <rFont val="Garamond"/>
        <family val="1"/>
      </rPr>
      <t xml:space="preserve">Intermediari: </t>
    </r>
    <r>
      <rPr>
        <sz val="16"/>
        <color theme="1"/>
        <rFont val="Garamond"/>
        <family val="1"/>
      </rPr>
      <t>Patronati, CAF</t>
    </r>
    <r>
      <rPr>
        <b/>
        <sz val="16"/>
        <color theme="1"/>
        <rFont val="Garamond"/>
        <family val="1"/>
      </rPr>
      <t xml:space="preserve">                                                  Istituzioni Pubbliche:</t>
    </r>
    <r>
      <rPr>
        <sz val="16"/>
        <color theme="1"/>
        <rFont val="Garamond"/>
        <family val="1"/>
      </rPr>
      <t xml:space="preserve"> Ministero del Lavoro. </t>
    </r>
    <r>
      <rPr>
        <b/>
        <sz val="16"/>
        <color theme="1"/>
        <rFont val="Garamond"/>
        <family val="1"/>
      </rPr>
      <t xml:space="preserve">                                                     Istituzionali: </t>
    </r>
    <r>
      <rPr>
        <sz val="16"/>
        <color theme="1"/>
        <rFont val="Garamond"/>
        <family val="1"/>
      </rPr>
      <t xml:space="preserve">contribuenti, lavoratori dipendenti, autonomi, parasubordinati.                                                                                     </t>
    </r>
    <r>
      <rPr>
        <b/>
        <sz val="16"/>
        <color theme="1"/>
        <rFont val="Garamond"/>
        <family val="1"/>
      </rPr>
      <t xml:space="preserve"> </t>
    </r>
  </si>
  <si>
    <t>Analisi Risk Management Prestazioni Assistenziali</t>
  </si>
  <si>
    <r>
      <rPr>
        <b/>
        <sz val="16"/>
        <color theme="1"/>
        <rFont val="Garamond"/>
        <family val="1"/>
      </rPr>
      <t>Intermediari:</t>
    </r>
    <r>
      <rPr>
        <sz val="16"/>
        <color theme="1"/>
        <rFont val="Garamond"/>
        <family val="1"/>
      </rPr>
      <t xml:space="preserve"> Patronati, CAF, Associazioni di categoria                                                  </t>
    </r>
    <r>
      <rPr>
        <b/>
        <sz val="16"/>
        <color theme="1"/>
        <rFont val="Garamond"/>
        <family val="1"/>
      </rPr>
      <t>Istituzioni Pubbliche:</t>
    </r>
    <r>
      <rPr>
        <sz val="16"/>
        <color theme="1"/>
        <rFont val="Garamond"/>
        <family val="1"/>
      </rPr>
      <t xml:space="preserve"> Ministero del Lavoro.                                                    </t>
    </r>
  </si>
  <si>
    <t>Antiriciclaggio</t>
  </si>
  <si>
    <r>
      <rPr>
        <b/>
        <sz val="16"/>
        <color theme="1"/>
        <rFont val="Garamond"/>
        <family val="1"/>
      </rPr>
      <t>Istituzioni Pubbliche:</t>
    </r>
    <r>
      <rPr>
        <sz val="16"/>
        <color theme="1"/>
        <rFont val="Garamond"/>
        <family val="1"/>
      </rPr>
      <t xml:space="preserve"> Unità di informazione Finanziari (UIF), Banca d'Italia, Guardia di Finanza.
</t>
    </r>
    <r>
      <rPr>
        <b/>
        <sz val="16"/>
        <color theme="1"/>
        <rFont val="Garamond"/>
        <family val="1"/>
      </rPr>
      <t>Altro:</t>
    </r>
    <r>
      <rPr>
        <sz val="16"/>
        <color theme="1"/>
        <rFont val="Garamond"/>
        <family val="1"/>
      </rPr>
      <t xml:space="preserve"> Società appaltatrici INPS  </t>
    </r>
  </si>
  <si>
    <t>Frodi Comunitarie</t>
  </si>
  <si>
    <r>
      <rPr>
        <b/>
        <sz val="16"/>
        <color theme="1"/>
        <rFont val="Garamond"/>
        <family val="1"/>
      </rPr>
      <t>Istituzioni Pubbliche</t>
    </r>
    <r>
      <rPr>
        <sz val="16"/>
        <color theme="1"/>
        <rFont val="Garamond"/>
        <family val="1"/>
      </rPr>
      <t xml:space="preserve">: Comunità Europea, istituzioni pubbliche degli Stati UE, Guarda di Finanza, Agenzia delle Entrate, Polizia di Stato, Carabinieri, Ministero del lavoro e delle politiche sociali.
</t>
    </r>
    <r>
      <rPr>
        <b/>
        <sz val="16"/>
        <color theme="1"/>
        <rFont val="Garamond"/>
        <family val="1"/>
      </rPr>
      <t>Istituzionali</t>
    </r>
    <r>
      <rPr>
        <sz val="16"/>
        <color theme="1"/>
        <rFont val="Garamond"/>
        <family val="1"/>
      </rPr>
      <t xml:space="preserve">: assicurati del sistema previdenziale pubblico </t>
    </r>
  </si>
  <si>
    <t>Contrasto Frodi Aziende</t>
  </si>
  <si>
    <r>
      <t xml:space="preserve">Istituzioni Pubbliche: </t>
    </r>
    <r>
      <rPr>
        <sz val="16"/>
        <color theme="1"/>
        <rFont val="Garamond"/>
        <family val="1"/>
      </rPr>
      <t xml:space="preserve">Guardia di Finanza, Carabinieri, Polizia di Stato;                                                                                        </t>
    </r>
    <r>
      <rPr>
        <b/>
        <sz val="16"/>
        <color theme="1"/>
        <rFont val="Garamond"/>
        <family val="1"/>
      </rPr>
      <t xml:space="preserve">Intermediari: </t>
    </r>
    <r>
      <rPr>
        <sz val="16"/>
        <color theme="1"/>
        <rFont val="Garamond"/>
        <family val="1"/>
      </rPr>
      <t xml:space="preserve">Consulenti del lavoro; Commercialisti;     </t>
    </r>
    <r>
      <rPr>
        <b/>
        <sz val="16"/>
        <color theme="1"/>
        <rFont val="Garamond"/>
        <family val="1"/>
      </rPr>
      <t xml:space="preserve">                                            Istituzionali:</t>
    </r>
    <r>
      <rPr>
        <sz val="16"/>
        <color theme="1"/>
        <rFont val="Garamond"/>
        <family val="1"/>
      </rPr>
      <t xml:space="preserve"> lavoratori dipendenti, autonomi, parasubordinati.   </t>
    </r>
    <r>
      <rPr>
        <b/>
        <sz val="16"/>
        <color theme="1"/>
        <rFont val="Garamond"/>
        <family val="1"/>
      </rPr>
      <t xml:space="preserve">                                                                                                                          </t>
    </r>
  </si>
  <si>
    <t>Contrasto Frodi  Pensioni</t>
  </si>
  <si>
    <r>
      <t xml:space="preserve">Istituzioni, Guardia di Finanza, Carabinieri e Polizia di Stato, </t>
    </r>
    <r>
      <rPr>
        <b/>
        <sz val="16"/>
        <color theme="1"/>
        <rFont val="Garamond"/>
        <family val="1"/>
      </rPr>
      <t>Intermediari:</t>
    </r>
    <r>
      <rPr>
        <sz val="16"/>
        <color theme="1"/>
        <rFont val="Garamond"/>
        <family val="1"/>
      </rPr>
      <t xml:space="preserve"> Patronati, CAF; 
</t>
    </r>
    <r>
      <rPr>
        <b/>
        <sz val="16"/>
        <color theme="1"/>
        <rFont val="Garamond"/>
        <family val="1"/>
      </rPr>
      <t xml:space="preserve"> </t>
    </r>
    <r>
      <rPr>
        <sz val="16"/>
        <color theme="1"/>
        <rFont val="Garamond"/>
        <family val="1"/>
      </rPr>
      <t xml:space="preserve">
</t>
    </r>
  </si>
  <si>
    <t xml:space="preserve">Contrasto Frodi Ammortizzatori Sociali e prestazioni di Inclusione Sociale </t>
  </si>
  <si>
    <r>
      <t xml:space="preserve">Istituzioni Pubbliche: </t>
    </r>
    <r>
      <rPr>
        <sz val="16"/>
        <color theme="1"/>
        <rFont val="Garamond"/>
        <family val="1"/>
      </rPr>
      <t xml:space="preserve">Guardia di Finanza, Carabinieri, Polizia di Stato; 
</t>
    </r>
    <r>
      <rPr>
        <b/>
        <sz val="16"/>
        <color theme="1"/>
        <rFont val="Garamond"/>
        <family val="1"/>
      </rPr>
      <t xml:space="preserve">Intermediari: </t>
    </r>
    <r>
      <rPr>
        <sz val="16"/>
        <color theme="1"/>
        <rFont val="Garamond"/>
        <family val="1"/>
      </rPr>
      <t>Patronati, CAF;</t>
    </r>
    <r>
      <rPr>
        <b/>
        <sz val="16"/>
        <color theme="1"/>
        <rFont val="Garamond"/>
        <family val="1"/>
      </rPr>
      <t xml:space="preserve">                                                 Istituzionali: </t>
    </r>
    <r>
      <rPr>
        <sz val="16"/>
        <color theme="1"/>
        <rFont val="Garamond"/>
        <family val="1"/>
      </rPr>
      <t xml:space="preserve">contribuenti, lavoratori dipendenti, autonomi, parasubordinati.   </t>
    </r>
    <r>
      <rPr>
        <b/>
        <sz val="16"/>
        <color theme="1"/>
        <rFont val="Garamond"/>
        <family val="1"/>
      </rPr>
      <t xml:space="preserve">                                                                                                                          Altro: </t>
    </r>
    <r>
      <rPr>
        <sz val="16"/>
        <color theme="1"/>
        <rFont val="Garamond"/>
        <family val="1"/>
      </rPr>
      <t>ditte informatiche esterne</t>
    </r>
  </si>
  <si>
    <t>Contrasto Frodi Prestazioni Assistenziali</t>
  </si>
  <si>
    <r>
      <t xml:space="preserve">Istituzioni Pubbliche: </t>
    </r>
    <r>
      <rPr>
        <sz val="16"/>
        <color theme="1"/>
        <rFont val="Garamond"/>
        <family val="1"/>
      </rPr>
      <t xml:space="preserve">Guardia di Finanza, Carabinieri, Polizia di Stato; 
</t>
    </r>
    <r>
      <rPr>
        <b/>
        <sz val="16"/>
        <color theme="1"/>
        <rFont val="Garamond"/>
        <family val="1"/>
      </rPr>
      <t xml:space="preserve">Intermediari: </t>
    </r>
    <r>
      <rPr>
        <sz val="16"/>
        <color theme="1"/>
        <rFont val="Garamond"/>
        <family val="1"/>
      </rPr>
      <t>Patronati, CAF;</t>
    </r>
    <r>
      <rPr>
        <b/>
        <sz val="16"/>
        <color theme="1"/>
        <rFont val="Garamond"/>
        <family val="1"/>
      </rPr>
      <t xml:space="preserve">  </t>
    </r>
    <r>
      <rPr>
        <sz val="16"/>
        <color theme="1"/>
        <rFont val="Garamond"/>
        <family val="1"/>
      </rPr>
      <t xml:space="preserve">  associazioni di categorie     </t>
    </r>
    <r>
      <rPr>
        <b/>
        <sz val="16"/>
        <color theme="1"/>
        <rFont val="Garamond"/>
        <family val="1"/>
      </rPr>
      <t xml:space="preserve">                                        Istituzionali: </t>
    </r>
    <r>
      <rPr>
        <sz val="16"/>
        <color theme="1"/>
        <rFont val="Garamond"/>
        <family val="1"/>
      </rPr>
      <t xml:space="preserve">assistiti   </t>
    </r>
    <r>
      <rPr>
        <b/>
        <sz val="16"/>
        <color theme="1"/>
        <rFont val="Garamond"/>
        <family val="1"/>
      </rPr>
      <t xml:space="preserve">                                                                                                                           </t>
    </r>
  </si>
  <si>
    <t>Enti centrali dello Stato   Autorità Giudiziaria
Polizia di stato
Arma dei Carabinieri
Corpo della Guardia di Finanza
Enti territoriali
Organismi gestori di forme di previdenza e assistenza obbligatorie che erogano prestazioni sociali
Enti di previdenza
Fornitori di servizi</t>
  </si>
  <si>
    <t>Garante per la protezione dei dati personali
Agenzia per l'Italia Digitale                                              Agenzia per la Cybersicurezza Nazionale
Istituzioni pubbliche
Fornitori di servizii</t>
  </si>
  <si>
    <t>Art. 29 CCNL Comparto FC 9 maggio 2022; art. 19 CCNL Area FC 9 marzo 2020</t>
  </si>
  <si>
    <t>Art. 39 CCNL 12 febbraio 2018; art. 21 CCNL Area FC 9 marzo 2020</t>
  </si>
  <si>
    <t>Art. 7 del DLGS 165/2001; 4 e 17 del D. Lgs. n. 50/2016  (Codice degli Appalti);</t>
  </si>
  <si>
    <t>Art. 61 comma 1 del D.Lgs 165/2001 e s.m.i.</t>
  </si>
  <si>
    <r>
      <t xml:space="preserve">Trattasi di benefici di natura assistenziale rientranti nella previsione dell'art. 59 DPR 509/1979;                                                                                                                                 </t>
    </r>
    <r>
      <rPr>
        <strike/>
        <sz val="16"/>
        <color theme="1"/>
        <rFont val="Garamond"/>
        <family val="1"/>
      </rPr>
      <t xml:space="preserve">  </t>
    </r>
    <r>
      <rPr>
        <sz val="16"/>
        <color theme="1"/>
        <rFont val="Garamond"/>
        <family val="1"/>
      </rPr>
      <t xml:space="preserve">                       </t>
    </r>
    <r>
      <rPr>
        <i/>
        <sz val="16"/>
        <color theme="1"/>
        <rFont val="Garamond"/>
        <family val="1"/>
      </rPr>
      <t xml:space="preserve"> </t>
    </r>
    <r>
      <rPr>
        <sz val="16"/>
        <color theme="1"/>
        <rFont val="Garamond"/>
        <family val="1"/>
      </rPr>
      <t xml:space="preserve">art. 55 CCNL Comparto FC 9 maggio 2022;    artt. 44 e 84  CCNL Area FC  9 marzo 2020  </t>
    </r>
  </si>
  <si>
    <r>
      <t xml:space="preserve">                                                                                                                   Art. 46 CCNL del comparto del personale degli Enti pubblici non economici - quadriennio normativo 1994-1997 e biennio economico 1994-1995 - stipulato il 6 luglio 1995.                                                                                                                        Accordo tra gli Enti fondatori, INPS. INAIL e ACI, per la gestione consorziata delle attività di ASDEP e determinazione del D.G. n. 16 del 16. 02.2016;                                </t>
    </r>
    <r>
      <rPr>
        <i/>
        <sz val="16"/>
        <color theme="1"/>
        <rFont val="Garamond"/>
        <family val="1"/>
      </rPr>
      <t xml:space="preserve">        </t>
    </r>
    <r>
      <rPr>
        <sz val="16"/>
        <color theme="1"/>
        <rFont val="Garamond"/>
        <family val="1"/>
      </rPr>
      <t xml:space="preserve">art. 55 CCNL Comparto FC 9 maggio 2022;    artt. 44 e 84  CCNL Area FC  9 marzo 2020.    </t>
    </r>
    <r>
      <rPr>
        <i/>
        <sz val="16"/>
        <color theme="1"/>
        <rFont val="Garamond"/>
        <family val="1"/>
      </rPr>
      <t xml:space="preserve">         </t>
    </r>
    <r>
      <rPr>
        <sz val="16"/>
        <color theme="1"/>
        <rFont val="Garamond"/>
        <family val="1"/>
      </rPr>
      <t xml:space="preserve">                                                   </t>
    </r>
  </si>
  <si>
    <r>
      <t>Polizza Kasko e polizza Infortuni cumulativa (art. 84 Contratto Funzioni Centrali 2016-2018;</t>
    </r>
    <r>
      <rPr>
        <i/>
        <sz val="16"/>
        <color theme="1"/>
        <rFont val="Garamond"/>
        <family val="1"/>
      </rPr>
      <t xml:space="preserve"> </t>
    </r>
    <r>
      <rPr>
        <sz val="16"/>
        <color theme="1"/>
        <rFont val="Garamond"/>
        <family val="1"/>
      </rPr>
      <t>art. 34 CCNL Comparto Funzioni Centrali 2019-2021)                                                                                               Polizza Tutela Legale (art. 31 CCNL Area FC 2016-2018; art. 83 c.6 Contratto Funzioni Centrali 2016-2018 e art. 34 CCNL Comparto FC 2019-2021)                                      Polizza Responsabilità Patrimoniale dell’Ente (art. 31 CCNL Area FC 2016-2018)</t>
    </r>
  </si>
  <si>
    <t xml:space="preserve">Art. 59 DPR 509/1979; artt. 55, 58 CCNL Comparto FC 2019-2021;   artt. 44, 84 CCNL Area FC 9 marzo 2020                                                                                                                                                                              </t>
  </si>
  <si>
    <t>Accordo quadro nazionale 29 luglio 1999 ACCORDO QUADRO NAZIONALE IN MATERIA DI TRATTAMENTO DI FINE RAPPORTO E DI PREVIDENZA COMPLEMENTARE PER I DIPENDENTI PUBBLICI</t>
  </si>
  <si>
    <t>Art. 20 CCNL Comparto FC 9 maggio 2022; art. 25 CCNL Area FC 9 marzo 2020</t>
  </si>
  <si>
    <t>Altre PP.AA, Università,  Ordini professionli</t>
  </si>
  <si>
    <t>Nell'ambito dell'attività di ricostruzione della carriera giuridica si procede altresì alla verifica dei titoli di studio conseguiti dai dipendenti. Art. 20 CCNL Comparto FC 9 maggio 2022. Art. 25 CCNL Area FC 9 marzo 2020</t>
  </si>
  <si>
    <t>MEF</t>
  </si>
  <si>
    <t>CCNL Area funzioni centrali 2016-2018 sottoscritto il 9 marzo 2020</t>
  </si>
  <si>
    <t>Art. 55 CCNL Comparto FC 9 maggio 2022; artt. 44 e 84 CCNL Area FC 9 marzo 2020</t>
  </si>
  <si>
    <t>Trattasi di attività a stralcio esclusivamente afferente a visite mediche di controllo richieste in data anteriore al 1° settembre 2017. Art. 55 CCNL Comparto FC 9 maggio 2022; artt. 44, 84 CCNL Area FC 9 marzo 2020</t>
  </si>
  <si>
    <t>Presidenza del Consiglio dei Ministri -  Dipartimento della Funzione pubblica;     Ministero dell’Economia e delle Finanze – Dip. della RGS - IGOP</t>
  </si>
  <si>
    <t>Art. 40 bis decreto legislativo 165/2001</t>
  </si>
  <si>
    <t>Rapporti nell'ambito della gestione delle richieste di rimborso degli oneri da queste anticipati (comando in entrata), ovvero per conto di queste anticipati (comando in uscita). Scambio flussi informativi connessi agli aspetti retributivi del personle interessato da provvedimenti di mobilità in entrata e in uscita. Art. 30 decreto legislativo 165/2001</t>
  </si>
  <si>
    <t>DPR  5 gennaio 1950 n. 180; Art. 55 CCNL Comparto FC 9 maggio 2022; artt. 44 e 84 CCNL Area FC 9 marzo 2020</t>
  </si>
  <si>
    <t xml:space="preserve">Artt. 42 e 43  CCNL Comparto FC 9 maggio 2022 </t>
  </si>
  <si>
    <t xml:space="preserve">Associazioni sindacali rappresentative; dirigenti sindacali quali portatori di interessi esterni  all'Amministrazione.            </t>
  </si>
  <si>
    <t xml:space="preserve">D.lgs 165/01 e s.m.i.; CCNQ sulle modalità di utilizzo dei distacchi,aspettative e permessi, nonché delle altre prerogative sindacali del 4 dicembre 2017 (di seguito CCNQ 4/12/2017) così come modificato dal CCNQ 9/11/2019. </t>
  </si>
  <si>
    <t xml:space="preserve">Associazioni sindacali rappresentative; dirigenti sindacali  quali portatori interessi esterni all'Amministrazione; Presidenza del Consiglio dei ministri - Dipartimento della funzione pubblica, in qualità di proprietario della piattaforma GEDAP e titolare della funzione di controllo ex art. 50 del D.LGS 165/01 e s.m.i. </t>
  </si>
  <si>
    <t>Piattaforma di propriètà del Dipartimento Funzione Pubblica introdotta ai fini del monitoraggio e controllo del monte ore permessi sindacali e del numero distacchi e aspettative fruiti dalle Associazioni sindacali rappresentative, onde prevenire lo sforamento di quanto assegnato ai menzionati soggetti sindacali, ai sensi dell'art. 50 del D.LGS 165/01 e.s.m.i.</t>
  </si>
  <si>
    <t>OO.SS. rappresentative; R.S.U.</t>
  </si>
  <si>
    <r>
      <t>D.lgs 165/01 e s.m.i.; CCNQ  4/12/2017,  CCNQ 19/11/19 così come modificato dal CCNQ 3/8/21.  A seguito della sottoscrizione in data 11/10/2022 dell' "</t>
    </r>
    <r>
      <rPr>
        <i/>
        <sz val="16"/>
        <color theme="1"/>
        <rFont val="Garamond"/>
        <family val="1"/>
      </rPr>
      <t>ACN tra l’INPS e le OO.SS. maggiormente rappresentative in</t>
    </r>
    <r>
      <rPr>
        <sz val="16"/>
        <color theme="1"/>
        <rFont val="Garamond"/>
        <family val="1"/>
      </rPr>
      <t xml:space="preserve"> </t>
    </r>
    <r>
      <rPr>
        <i/>
        <sz val="16"/>
        <color theme="1"/>
        <rFont val="Garamond"/>
        <family val="1"/>
      </rPr>
      <t>ambito nazionale, per il conferimento di incarichi professionali a medici, finalizzati ad assicurare il presidio delle funzioni relative all’invalidità civile e alle attività medico legali in materia previdenziale e assistenziale affidate all’INPS</t>
    </r>
    <r>
      <rPr>
        <sz val="16"/>
        <color theme="1"/>
        <rFont val="Garamond"/>
        <family val="1"/>
      </rPr>
      <t>” e limitatamente alla titolarità del diritto di affissione, per OOSS rappresentative si intendono sia quelle dei lavoratori INPS che della suddetta categoria di medici esterni in convenzione.</t>
    </r>
  </si>
  <si>
    <t xml:space="preserve"> Dirigenti sindacali quali portatori di interessi esterni  all'Amministrazione; associazioni sindacali rappresentative; RSU            </t>
  </si>
  <si>
    <t>Si tratta dell'attività di rilevazione e gestione delle deleghe rilasciate dai lavoratori alle associazioni sindacali per la trattenuta del c.d. contributo sindacale , che è propedeutica altresì alla rilevazione della rappresentatività sindacale ( ex art. 43 del D.LGS 165/01 e.s.m.i.; ex art. 10 del CCNL Area Funzioni Centrali del 9/10/2020; ex art. 11 del CCNL comparto Funzioni Centrali del 12/2/2018).  Successivamente  alla stipula delle convenzioni per la riscossione delle deleghe rilasciate dai medici esterni convenzionati per la medicina fiscale ( ex art. 5 dell'ACN 11/10/22) e per l'invalidità civile (ex art.6 dell'ACN 11/10/22), la gestione delle deleghe al fine della rilevazione della rappresentatività sindacale riguarderà anche i suddetti medici esterni e le relative organizzazioni .</t>
  </si>
  <si>
    <t>OO.SS. Rappresentative; R.S.U; dirigenti sindacali quali portatori di interessi esterni alla PA.</t>
  </si>
  <si>
    <r>
      <t>I permessi in oggetto consentono al dirigente sindacale di assentarsi durante l'orario di servizio per svolgere l'attività sindacale( tale assenza è retribuita). A seguito della sottoscrizione in data 11/10/2022 dell' "</t>
    </r>
    <r>
      <rPr>
        <i/>
        <sz val="16"/>
        <color theme="1"/>
        <rFont val="Garamond"/>
        <family val="1"/>
      </rPr>
      <t>Accordo Collettivo Nazionale tra l’INPS e le OO.SS. maggiormente rappresentative in ambito nazionale, per il conferimento di incarichi professionali a medici, finalizzati ad assicurare il presidio delle funzioni relative all’invalidità civile e alle attività medico legali in materia previdenziale e assistenziale affidate all’INPS</t>
    </r>
    <r>
      <rPr>
        <sz val="16"/>
        <color theme="1"/>
        <rFont val="Garamond"/>
        <family val="1"/>
      </rPr>
      <t>”  e dell' "</t>
    </r>
    <r>
      <rPr>
        <i/>
        <sz val="16"/>
        <color theme="1"/>
        <rFont val="Garamond"/>
        <family val="1"/>
      </rPr>
      <t>Accordo Collettivo Nazionale per la medicina fiscale convenzionata</t>
    </r>
    <r>
      <rPr>
        <sz val="16"/>
        <color theme="1"/>
        <rFont val="Garamond"/>
        <family val="1"/>
      </rPr>
      <t>",  per OO.SS. rappresentative si intendono sia quelle dei lavoratori INPS che dei medici esterni di cui ai suddetti ACN e per dirigenti sindacali si intendono sia i dirigenti  delle OOSS rappresentative dei lavoratori, sia i dirigenti  accreditati dalle OOSS rappresentative dei sopra individuati medici esterni in convenzione.</t>
    </r>
  </si>
  <si>
    <t>OO.SS. rappresentative; RSU; lavoratori quali portatori interessi esterni alla P.A.</t>
  </si>
  <si>
    <r>
      <t xml:space="preserve">Si mettono a disposizione locali per lo svolgimento dell'assemblea; si comunica l' assemblea (PEI\HERMES) e si fornicono chiarimenti in materia. I dipendenti partecipano nel limite del monte ore </t>
    </r>
    <r>
      <rPr>
        <i/>
        <sz val="16"/>
        <color theme="1"/>
        <rFont val="Garamond"/>
        <family val="1"/>
      </rPr>
      <t>procapite</t>
    </r>
    <r>
      <rPr>
        <sz val="16"/>
        <color theme="1"/>
        <rFont val="Garamond"/>
        <family val="1"/>
      </rPr>
      <t xml:space="preserve"> previto dal vigente CCNL.</t>
    </r>
  </si>
  <si>
    <t>Presidenza del Consiglio dei Ministri - Dipartimento della funzione pubblica; GEPAS Perla PA</t>
  </si>
  <si>
    <t>Adempimento dell' obbligo legislativo di comunicazione dei partecipanti allo sciopero ex art. 5 Legge n.146/1990 e.s.m.i.</t>
  </si>
  <si>
    <t>OO.SS. Rappresentative; R.S.U.; Ministero  dell'economia  e
delle finanze - Dipartimento della Ragioneria generale  dello  Stato;  Presidenza  del  Consiglio  dei   Ministri   - Dipartimento della funzione pubblica; ARAN; CNEL</t>
  </si>
  <si>
    <t>Artt. 40 e 40 bis del D.lgs. n. 165/2001 - CCNL Comparto FC 9 maggio 2022; CCNL Area FC 9 marzo 2020</t>
  </si>
  <si>
    <t>d. lgs. 165/2001</t>
  </si>
  <si>
    <t xml:space="preserve"> D.lgs. n. 165/2001 - CCNL Comparto FC 9 maggio 2022; CCNL Area FC 9 marzo 2020</t>
  </si>
  <si>
    <t>D.lgs. 165/2001 art. 6 ter</t>
  </si>
  <si>
    <t xml:space="preserve">Gestione dell’archivio informatico del personale "procedura VEGA" e relativo coordinamento, assistenza e consulenza alla Direzioni regionali. Rilevazione, gestione ed elaborazione dei dati statistici relativi a tutto il personale INPS. </t>
  </si>
  <si>
    <t xml:space="preserve">Gestione giuridica del rapporto di lavoro e delle problematiche connesse agli incarichi dei  dirigenti, dei professionisti e dei medici </t>
  </si>
  <si>
    <t>Gestione aspettative e distacchi sindacali</t>
  </si>
  <si>
    <t>Gestione del diritto di affissione sindacale, del diritto ai locali e delle attività propedeutiche all''esercizio dell'attività sindacale.</t>
  </si>
  <si>
    <t>Tutela del dirigente sindacale</t>
  </si>
  <si>
    <t>Rilevazione triennale ad opera  dell'ARAN delle deleghe sindacali presso l'Ente. Accreditamento delle associazioni sindacali  presso l'INPS. Gestione deleghe.</t>
  </si>
  <si>
    <t>Analisi della normativa di riferimento e dei contratti di comparto; elaborazione di proposte di verbali d’intesa/accordi di programma e di articoli CCNI e documenti allegati relativi allo sviluppo professionale; collaborazione con le competenti Direzioni centrali per la definizione dei percorsi di professionalità/carriera, per l’elaborazione dei criteri e dei processi di sviluppo di carriera del personale nelle aree professionali, nonché nelle attività riguardanti la definizione dei criteri per i passaggi del personale all’interno delle aree, secondo le vigenti norme contrattuali; organizzazione e gestione dei passaggi del personale all’interno delle aree secondo le vigenti norme contrattuali; attuazione e gestione del sistema di misurazione e valutazione della performance individuale; partecipazione nella definizione dei criteri per la valutazione del personale; elaborazione, d’intesa con le Direzioni centrali competenti, dei modelli di valutazione delle prestazioni di lavoro; definizione dei criteri per l’attribuzione degli incarichi di posizione organizzativa in coerenza con le previsioni contrattuali (CCNL/CCNI); gestione delle procedure di attribuzione delle posizioni organizzative di Direzione generale; coordinamento e consulenza alle Direzioni regionali in materia di posizioni organizzative; gestione del sistema indennitario del personale delle Aree professionali; monitoraggio delle posizioni organizzative di DG e delle Sedi periferiche; analisi e predisposizione documenti per la partecipazione a Commissioni e Osservatori contrattuali; nelle materie di competenza, supporto Area Contenzioso nella predisposizione di relazioni utili alla difesa dell’Istituto e stesura bozze di determinazioni di esecuzione di sentenze sfavorevoli.</t>
  </si>
  <si>
    <t>A.N.P.A.L. , MINISTERO DEL LAVORO E DELLE POLITICHE SOCIALI</t>
  </si>
  <si>
    <t>Art. 33  CCNL Comparto FC 9 maggio 2022; Flusso informativo tramite il portale "Servizi.lavoro.gov.it"</t>
  </si>
  <si>
    <t xml:space="preserve">Gestione dell’intera procedura selettiva medici esterni convenzionati, operatori sociali-esperti ratione materiae, medici fiscali: indizione della selezione, istruttoria delle domande, provvedimenti di esclusione,  istruttoria e valutazione dei titoli, approvazione delle graduatorie, predisposizione dei relativi contratti di lavoro. </t>
  </si>
  <si>
    <t>Professionisti interessati all'incarico presso INPS,  OO.SS. di riferimento</t>
  </si>
  <si>
    <t>Reclutamento medici di categoria: istruttoria dell'attività finalizzata alla contrattualizzazione.</t>
  </si>
  <si>
    <t>Associazioni di Categoria (ANMIC, ENS, UICI, ANFASS)</t>
  </si>
  <si>
    <t>Sottoscrizione  Accordo Collettivo Nazionale tra l'INPS e le Associazioni Sindacali di categoria maggiormente rappresentative in ambito nazionale, per il conferimento di incarichi professionali a medici, finalizzati ad assicurare il presidio delle funzioni relative all'invalidità civile, e alle attività medico legali in attività previdenziale e assistenziale affidate all'INPS (Legge 27 dicembre 2019 n. 160 e Atto di indirizzo di cui al D.M. 12.02.2021)</t>
  </si>
  <si>
    <t>Ministero del Lavoro e delle Politiche Sociali - Ministero per la Pubblica Amministrazione e il Ministero della Salute / OOSS di Categoria</t>
  </si>
  <si>
    <t>Sottoscrizione Accordo Collettivo nazionale per la medicina fiscale convenzionata INPS 
(D.Lgs. 25 Maggio 2017 n. 75 e Atto di Indirizzo di cui al Dm 2.08.2017</t>
  </si>
  <si>
    <t>Ministero del Lavoro e delle politiche sociali,  Ministero per la semplificazione e la Pubblica amministrazione e il Ministero della salute / OO.SS di categoria</t>
  </si>
  <si>
    <t>Procedura selettiva pratica forense</t>
  </si>
  <si>
    <t>professionisti interessati all'incarico presso INPS</t>
  </si>
  <si>
    <t>Procedimento per il rilascio delle autorizzazioni a svolgere attività esterne all'ufficio ai dipendenti dell'INPS</t>
  </si>
  <si>
    <t>Personale comandato, soggetti esterni pubblici e privati che conferiscono incarichi ai dipendenti INPS, Amministrazioni di provenienza del personale in comando, Amministrazioni di destinazione del personale comandato</t>
  </si>
  <si>
    <t>Aggiornamento della banca dati 'Anagrafe delle Prestazioni' del sistema integrato 'PerlaPA'</t>
  </si>
  <si>
    <t>Presidenza del Consiglio dei Ministri - Dipartimento della Funzione Pubblica, Dipendenti, Soggetti esterni pubblici e privati che abbiano conferito incarichi a dipendenti INPS, Consulenti e Collaboratori esterni, Cittadini/Utenti generici del portale internet: consulentipubblici.dfp.gov.it</t>
  </si>
  <si>
    <t>Banca dati di proprietà del Dipartimento della Funzione Pubblica, predisposta ai fini del monitoraggio di tutti gli incarichi conferiti a consulenti/collaboratori esterni e autorizzati o conferiti ai propri dipendenti dalle Pp.Aa.. 'AdP' è utilizzata, inoltre, per l'assolvimento degli obblighi di pubblicità e trasparenza di cui al D.lgs. 33/2013.</t>
  </si>
  <si>
    <t>Conferimento incarichi di studio e di consulenza a titolo gratuito conferiti a lavoratori collocati in quiescenza</t>
  </si>
  <si>
    <t xml:space="preserve">Ex dipendenti </t>
  </si>
  <si>
    <t>Fonti normative:art.5, comma 9, del decreto legge 6 luglio 2012, n. 95, convertito con modificazioni dalla legge 135 del 7 agosto 2012 come, da ultimo, modificato dall’art.17, comma 3, della legge n.124 del 7 agosto 2015; Circolari del Ministro per la semplificazione e la pubblica amministrazione  n.6 del 4 dicembre 2014 e n.4 del 10 novembre 2015</t>
  </si>
  <si>
    <t>Diritto alla conservazione del posto per la durata del periodo di prova; Aspettativa ex art. 23bis D.lgs.n. 165/2011; Dottorato e assegno di ricerca</t>
  </si>
  <si>
    <t>Enti/Organismi/Atenei/Istitui di ricerca di provenienza/destinazione del personale</t>
  </si>
  <si>
    <t>Rapporti e flussi informativi funzionali alla gestione giuridica del rapporto di lavoro con l'Istituto</t>
  </si>
  <si>
    <t xml:space="preserve">Fonti normative: art. 53, D.lgs. 165/2001; Regolamento recante "Disciplina delle incompatibilità e delle autorizzazioni a svolgere attività esterne all'ufficio per i dipendenti dell'Inps, ai sensi dell'art.53 del decreto legislativo 30 marzo 2001, n. 165", modificato dalla Determinazione commissariale n. 19 del 6 marzo 2014. </t>
  </si>
  <si>
    <t xml:space="preserve">Gestione giuridica dei comandi in entrata/uscita, fuori ruolo, mobilità inter-enti </t>
  </si>
  <si>
    <t>Rapporti nell'ambito della gestione delle presenze e delle assenze del personale. Scambio flussi informativi connessi agli aspetti giuridici del personle interessato da provvedimenti di mobilità in entrata e in uscita.</t>
  </si>
  <si>
    <t>IT Audit, sviluppo di strumenti evolutivi di analisi e di supporto al processo di audit nell’ottica della digitalizzazione dei servizi e realizzazione degli applicativi di monitoraggio del rischio e delle azioni di mitigazione</t>
  </si>
  <si>
    <t>Consulenti esterni</t>
  </si>
  <si>
    <t xml:space="preserve">Organizzazione delle Giornate internazionali di informazione previdenziale con la Germania, la Svizzera e l'Austria.  </t>
  </si>
  <si>
    <t>• Assicurati                                                                                                 • Istituzioni di sicurezza sociale della Germania (DRV) della Svizzera (UCC) e dell'Austria (PV)</t>
  </si>
  <si>
    <t>Pensioni in regime internazionale</t>
  </si>
  <si>
    <t>• Enti e casse professionali Assicurati e pensionati</t>
  </si>
  <si>
    <t>Gestione fiscale, anche contro le doppie imposizioni (fiscalità internazionale), ed assistenza fiscale</t>
  </si>
  <si>
    <t xml:space="preserve">• Agenzia delle entrate• Consulta nazionale dei CAF • OO.SS. Nazionali dei pensionati   • Patronati   • Pensionati  </t>
  </si>
  <si>
    <t>Supporto ai Ministeri  per le relazioni richieste dal Consiglio d’Europa e dall'Oil</t>
  </si>
  <si>
    <t>Aggiornamento semestrale Tabelle e Guide MISSOC (Sistema di informazione reciproca sulla protezione sociale nell'Unione europea)</t>
  </si>
  <si>
    <t>• Segretariato del MISSOC (COMMISSIONE  EUROPEA)</t>
  </si>
  <si>
    <t>Applicazione Accordo con la Svizzera in materia di previdenza professionale</t>
  </si>
  <si>
    <t>• Cittadini italiani rientrati in Italia, richiedenti il rimborso dei contributi versati al Secondo Pilastro riguardante la Previdenza Professionale svizzera
• Fondo LPP svizzero</t>
  </si>
  <si>
    <t>Gestione prestazioni di accompagnamento a pensione (cd esodi) finanziate o cofinanziate dai datori di lavoro</t>
  </si>
  <si>
    <t>• Aziende esodanti
• Consulenti del lavoro
• Ministero del lavoro (per le prestazioni cofinanziate)</t>
  </si>
  <si>
    <t>Prestazioni pensionistiche in vigenza ( riscatti, ricongiunzioni, accrediti figurativi fuori dal rapporto di lavoro etc)</t>
  </si>
  <si>
    <t xml:space="preserve">• Assicurati
• datori di Lavoro ( per iscritti gestioni pubbliche)
</t>
  </si>
  <si>
    <t xml:space="preserve">Cessione del quinto </t>
  </si>
  <si>
    <t>• Società finanziarie    • Istituti bancari • Associazioni di categoria   • Pensionati</t>
  </si>
  <si>
    <t xml:space="preserve"> Recupero indebiti pensionistici e  pignoramenti presso terzi su pensione</t>
  </si>
  <si>
    <t>• pensionati    • studi legali   • Agenzia delle Entrate • Agenzia delle Entrate Riscossione</t>
  </si>
  <si>
    <t>• Datori di lavoro Assicurati e pensionati</t>
  </si>
  <si>
    <t xml:space="preserve">• Ministero del Lavoro e delle Politiche Sociali
• Ministero dell'Economia e delle Finanze
• Ministero dell'Interno                                                                                                                                                                                                                                                                 </t>
  </si>
  <si>
    <t xml:space="preserve">• Ministero del Lavoro e delle Politiche Sociali                                        • Ministero degli Affari Esteri e della Cooperazione Internazionale       • Consiglio d'Europa                                                                                 • OiL  </t>
  </si>
  <si>
    <t>• INAIL
• Istituti di credito  
• Poste Italiane
• Pensionati                                                                                    •Patronati                                                                                                   • Organismi esteri di sicurezza sociale</t>
  </si>
  <si>
    <t xml:space="preserve">• Studi legali
• Agente del Governo
• Avvocatura Generale dello Stato
• Presidenza del Consiglio dei ministri
• Ministeri
• Compagnie di assicurazione                                                              •Assicurati e pensionati                                                                               • Patronati </t>
  </si>
  <si>
    <t>Monitoraggio dei decessi e accertamento dell'esistenza in vita dei pensionati che riscuotono all'estero</t>
  </si>
  <si>
    <t>• Comuni
• Medici necroscopi
• Istituzioni estere                                                                                      • Patronati                                                                                                  • Ambasciate e Consolati                                                                          • Istituto aggiudicatario del servizio di pagamento delle pensioni  all'estero e del servizio aggiuntivo dell'accertamento dell'esistenza in vita dei pensionati che riscuotono all'estero                                             • Organismi esteri di sicurezza sociale</t>
  </si>
  <si>
    <t>• Guardia di Finanzia 
• Carabinieri 
• Polizia 
• Procure                                                                                                    •Ambasciate e Consolati                                                                           • Istituto aggiudicatario del servizio di pagamento delle pensioni  all'estero</t>
  </si>
  <si>
    <t>• Ambasciate e Consolati
• Organismi esteri di sicurezza sociale                                                         • Associazioni per gli italiani all'estero</t>
  </si>
  <si>
    <r>
      <rPr>
        <b/>
        <sz val="16"/>
        <rFont val="Garamond"/>
        <family val="1"/>
      </rPr>
      <t>Tutele in costanza di rapporto di lavoro anche in regime internazionale</t>
    </r>
    <r>
      <rPr>
        <sz val="16"/>
        <rFont val="Garamond"/>
        <family val="1"/>
      </rPr>
      <t xml:space="preserve">
- Prestazioni antitubercolari (TBC)
- Assegno maternità dello Stato
- Congedi papà
- Congedi straordinari art. 42, c. 5, D.lgs. n. 151/2001
- Congedo di Maternità/Paternità 
- Congedo parentale
- Congedo per malattia del bambino
- Congedo per le donne vittime di violenza di genere
- Cure balneo termali
- Indennità di degenza ospedaliera
- Indennità di malattia
- Indennità di Maternità
 -Paternità lavoratori autonomi
- Indennità per inabilità lavoratori assicurati ex IPSEMA
- Indennità per interruzione della gravidanza
- Permessi retribuiti per disabili gravi (Legge n. 104/1992, art. 33)
 - Prestazioni a tutela della maternità, disabilità, donazione di sangue e/o midollo osseo ai lavoratori assicurati ex Ipsema
- Rimborsi per le giornate di riposo fruite dai donatori di sangue e dai donatori di midollo osseo
- Rimborso della retribuzione corrisposta ai lavoratori per operazioni di soccorso alpino o speleologico
- Riposi giornalieri della madre e del padre</t>
    </r>
  </si>
  <si>
    <r>
      <rPr>
        <b/>
        <sz val="16"/>
        <rFont val="Garamond"/>
        <family val="1"/>
      </rPr>
      <t>Cessazione del rapporto di lavoro anche in regime internazionale</t>
    </r>
    <r>
      <rPr>
        <sz val="16"/>
        <rFont val="Garamond"/>
        <family val="1"/>
      </rPr>
      <t xml:space="preserve">
- Indennità di disoccupazione NASpI
- Anticipazione dell'indennità di disoccupazione NASpI
- Indennità di disoccupazione per i lavoratori con rapporto di collaborazione coordinata e continuativa (DIS-COLL) 
- Indennità di disoccupazione agricola
- Indennità straordinaria di continuità reddituale e operativa (ISCRO)
- Indennità di disoccupazione per i lavoratori autonomi dello spettacolo (ALAS)
- Indennità di disoccupazione in regime UE e in applicazione di convenzioni/accordi bilaterali
- Indennità di disoccupazione lavoratori rimpatriati
- Indennità di mobilità ordinaria *
- Anticipazione dell'indennità di mobilità ordinaria *
- Assegno integrativo della mobilità *
- Indennità di mobilità in deroga
- Trattamento speciale di disoccupazione per l'edilizia*</t>
    </r>
  </si>
  <si>
    <r>
      <t>Enti di patronato - Associazioni datoriali - Organizzazioni sindacali dei lavoratori - Centri per l'Impiego - Capitanerie di Porto - Altri enti erogatori di pensione (Casellario Pensioni) - Altri enti assicuratori (Casellario Lavoratori Attivi) -  Poste Italiane - Istituti di credito - Associazioni di categoria - ASL - ASL (anagrafe animale) - INAIL - Uffici UMA (Utenti Motori Agricoli) - AGEA (Agenzia per le erogazioni in agricoltura) - Agenzia delle Entrate - Anagrafi Comunali - ANPAL (Agenzia nazionale per le politiche attive del lavoro) -</t>
    </r>
    <r>
      <rPr>
        <u/>
        <sz val="16"/>
        <rFont val="Garamond"/>
        <family val="1"/>
      </rPr>
      <t xml:space="preserve"> </t>
    </r>
    <r>
      <rPr>
        <sz val="16"/>
        <rFont val="Garamond"/>
        <family val="1"/>
      </rPr>
      <t>Ministero dell'agricoltura, della sovranità alimentare e delle foreste  - ITL (IspettoratoTerritoriale Lavoro) - INL (Ispettorato Nazionale del Lavoro) - Camere di Commercio Industria Artigianato e Agricoltura - Enti e Agenzie regionali e locali - Casse di previdenza dei liberi professionisti -Consulenti del lavoro - Avvocati</t>
    </r>
  </si>
  <si>
    <r>
      <rPr>
        <b/>
        <sz val="16"/>
        <rFont val="Garamond"/>
        <family val="1"/>
      </rPr>
      <t>Fondi di solidarietà</t>
    </r>
    <r>
      <rPr>
        <sz val="16"/>
        <rFont val="Garamond"/>
        <family val="1"/>
      </rPr>
      <t xml:space="preserve">
- Assegno integrativo 
- Assegno di integrazione salariale</t>
    </r>
    <r>
      <rPr>
        <strike/>
        <sz val="16"/>
        <rFont val="Garamond"/>
        <family val="1"/>
      </rPr>
      <t xml:space="preserve">
</t>
    </r>
    <r>
      <rPr>
        <sz val="16"/>
        <rFont val="Garamond"/>
        <family val="1"/>
      </rPr>
      <t xml:space="preserve"> - Assegno Emergenziale 
- Outplacement - Formazione</t>
    </r>
  </si>
  <si>
    <t>Associazioni datoriali - Organizzazioni sindacali dei lavoratori - Consulenti del lavoro - Poste Italiane - Istituti di credito - Avvocati - Commercialisti</t>
  </si>
  <si>
    <t>Ministero del Lavoro e delle Politiche Sociali - Province autonome - Regioni -  Ministero dell'Economia e delle Finanze</t>
  </si>
  <si>
    <t>ANIA (Associazione nazionale fra le imprese assicuratrici) - IVASS (Istituto per la Vigilanza sulle Assicurazioni) - Compagnie assicurative - INAIL</t>
  </si>
  <si>
    <r>
      <rPr>
        <b/>
        <sz val="16"/>
        <rFont val="Garamond"/>
        <family val="1"/>
      </rPr>
      <t>Istituzionali</t>
    </r>
    <r>
      <rPr>
        <sz val="16"/>
        <rFont val="Garamond"/>
        <family val="1"/>
      </rPr>
      <t xml:space="preserve"> (Iscritti alla Gestione unitaria delle prestazioni creditizie e sociali, alla Gestione Fondo credito ex IPOSTe alla Gestione assistenza magistrale)/</t>
    </r>
    <r>
      <rPr>
        <b/>
        <sz val="16"/>
        <rFont val="Garamond"/>
        <family val="1"/>
      </rPr>
      <t>Istituzioni pubbliche</t>
    </r>
    <r>
      <rPr>
        <sz val="16"/>
        <rFont val="Garamond"/>
        <family val="1"/>
      </rPr>
      <t xml:space="preserve"> (Ministero Economia e Finanze, Enti locali, PP.AA. datrici di lavoro, scuole primarie e scuole dell'infanzia statali)/</t>
    </r>
    <r>
      <rPr>
        <b/>
        <sz val="16"/>
        <rFont val="Garamond"/>
        <family val="1"/>
      </rPr>
      <t xml:space="preserve">Intermediari </t>
    </r>
    <r>
      <rPr>
        <sz val="16"/>
        <rFont val="Garamond"/>
        <family val="1"/>
      </rPr>
      <t xml:space="preserve">(Poste italiane S.p.A. e Società collegate, Società finanziarie, Istituti finanziari convenzionati, Istituti bancari convenzionati, Fondi di previdenza complementare, Gestione Commissariale Fondo di buonuscita per i lavoratori di Poste Italiane)  </t>
    </r>
  </si>
  <si>
    <t>UI</t>
  </si>
  <si>
    <t>Ufficio Ispettorato</t>
  </si>
  <si>
    <t xml:space="preserve"> Ufficio Ispettorato</t>
  </si>
  <si>
    <r>
      <t xml:space="preserve"> </t>
    </r>
    <r>
      <rPr>
        <b/>
        <sz val="16"/>
        <color theme="1"/>
        <rFont val="Garamond"/>
        <family val="1"/>
      </rPr>
      <t>Misure di contrasto della povertà</t>
    </r>
    <r>
      <rPr>
        <sz val="16"/>
        <color theme="1"/>
        <rFont val="Garamond"/>
        <family val="1"/>
      </rPr>
      <t>: pensione sociale/assegno sociale</t>
    </r>
    <r>
      <rPr>
        <sz val="16"/>
        <color rgb="FFFF0000"/>
        <rFont val="Garamond"/>
        <family val="1"/>
      </rPr>
      <t xml:space="preserve"> </t>
    </r>
    <r>
      <rPr>
        <sz val="16"/>
        <color theme="1"/>
        <rFont val="Garamond"/>
        <family val="1"/>
      </rPr>
      <t xml:space="preserve">
 </t>
    </r>
    <r>
      <rPr>
        <b/>
        <sz val="16"/>
        <color theme="1"/>
        <rFont val="Garamond"/>
        <family val="1"/>
      </rPr>
      <t xml:space="preserve">Carta acquisti </t>
    </r>
    <r>
      <rPr>
        <sz val="16"/>
        <color theme="1"/>
        <rFont val="Garamond"/>
        <family val="1"/>
      </rPr>
      <t xml:space="preserve">
</t>
    </r>
    <r>
      <rPr>
        <b/>
        <sz val="16"/>
        <color theme="1"/>
        <rFont val="Garamond"/>
        <family val="1"/>
      </rPr>
      <t xml:space="preserve"> REI</t>
    </r>
    <r>
      <rPr>
        <sz val="16"/>
        <color theme="1"/>
        <rFont val="Garamond"/>
        <family val="1"/>
      </rPr>
      <t xml:space="preserve"> (Reddito di Inclusione) 
 </t>
    </r>
    <r>
      <rPr>
        <sz val="16"/>
        <rFont val="Garamond"/>
        <family val="1"/>
      </rPr>
      <t>Reddito e Pensione di Cittadinanza</t>
    </r>
    <r>
      <rPr>
        <sz val="16"/>
        <color theme="1"/>
        <rFont val="Garamond"/>
        <family val="1"/>
      </rPr>
      <t xml:space="preserve">
Contributo alle sedute di psicoterapia
Bonus genitori disoccupati o monoreddito con figli con disabilità
INPS per tutti 
Fondo alimentare </t>
    </r>
  </si>
  <si>
    <t xml:space="preserve">Cittadini italiani, cittadini comunitari, cittadini extracomunitari familiari di cittadini comunitari titolari di diritto di soggiorno o di diritto di soggiorno permanente, cittadini extracomunitari titolari di permesso di soggiorno di lungo periodo periodo. Nuclei familiari  </t>
  </si>
  <si>
    <t xml:space="preserve">CAF, Patronati, Associazioni di categoria, Associazioni sindacali, Poste Italiane </t>
  </si>
  <si>
    <r>
      <t xml:space="preserve">Ministeri (Ministero del Lavoro e delle Politiche Sociali, Ministero dell'Economia e delle Finanze, Ministero dell'Interno,  Ministero della Salute; Ministero dell'Agricoltura della Sovranità Alimentare e delle Foreste;  ), </t>
    </r>
    <r>
      <rPr>
        <sz val="16"/>
        <rFont val="Garamond"/>
        <family val="1"/>
      </rPr>
      <t>ANPAL</t>
    </r>
    <r>
      <rPr>
        <sz val="16"/>
        <color theme="1"/>
        <rFont val="Garamond"/>
        <family val="1"/>
      </rPr>
      <t>, Agenzia delle Entrate, Enti territoriali, ANCI, Parlamento,  Forze dell'Ordine e Corpi di Polizia, Questure, Organi giurisdizionali, ANAC, Garante per la protezione dei dati personali, Enti previdenziali e assistenziali di Paesi esteri;</t>
    </r>
  </si>
  <si>
    <t>Fornitori di servizi e lavori, consulenti  e collaboratori esterni; associazioni varie</t>
  </si>
  <si>
    <t>CAF - Comuni - Enti erogatori (Università e Pubbliche amministrazioni)</t>
  </si>
  <si>
    <t>Ministero del Lavoro e delle Politiche Sociali - Guardia di Finanza - Ministero dell'Economia e delle Finanze - Agenzia delle entrate</t>
  </si>
  <si>
    <t>Cittadini italiani, cittadini comunitari, cittadini extracomunitari familiari di cittadini comunitari titolari di diritto di soggiorno o di diritto di soggiorno permanente, cittadini extracomunitari titolari di permesso di soggiorno di durata non inferiore a un anno.</t>
  </si>
  <si>
    <t>Strutture sanitarie e centri riabilitativi, Istituti scolastici, Ministeri (Salute, Istruzione, Interno, Lavoro e Politiche sociali, Economia e Finanze, Famiglia e Disabilità, della Pubblica Amministrazione), Agenzia delle Entrate, Enti territoriali, Parlamento,  Forze dell'Ordine e Corpi di Polizia, Questure, Organi giurisdizionali, ANAC, Garante per la protezione dei dati personali, Enti previdenziali e assistenziali di Paesi esteri</t>
  </si>
  <si>
    <t>Prestazioni a sostengno della famiglia e genitorialità - Bonus Asilo nido -  Assegno unico, Reddito di libertà</t>
  </si>
  <si>
    <t>Nuclei familiari - Cittadini comunitari e non comunitari in possesso di permesso di soggiorno</t>
  </si>
  <si>
    <t>Enti di patronato - CAF</t>
  </si>
  <si>
    <t>Sistema informativo unitario dei servizi sociali-Siuss (ex Casellario dell'assistenza) e sue evoluzioni (PAS e WAS)</t>
  </si>
  <si>
    <t xml:space="preserve">Regioni - Province autonome - Comuni; ANCI;  ASL - Ambiti territoriali comunali - Unioni dei Comuni - Consorzi - Comunità montane - Università - Casse Professionali - Enti per il diritto allo studio universitario - Aziende sociali - Enti assegnazione alloggi di edilizia pubblica - </t>
  </si>
  <si>
    <t xml:space="preserve">Ministero del Lavoro e delle Politiche Sociali - Ministero dell'Economia e delle Finanze - altri Ministeri - Guardia di Finanza - Agenzia Entrate- </t>
  </si>
  <si>
    <r>
      <rPr>
        <b/>
        <sz val="16"/>
        <color theme="1"/>
        <rFont val="Garamond"/>
        <family val="1"/>
      </rPr>
      <t>Tirocini e Sussidi</t>
    </r>
    <r>
      <rPr>
        <sz val="16"/>
        <color theme="1"/>
        <rFont val="Garamond"/>
        <family val="1"/>
      </rPr>
      <t xml:space="preserve">
- Programma Operativo Nazionale per l'attuazione della iniziativa europea per l'occupazione dei giovani (Programma "GaranziaGiovani")
- Assegno ASU per attività socialmente utili 
</t>
    </r>
  </si>
  <si>
    <t xml:space="preserve">NEET (Not in Education, Employment or Training) - Lavoratori in cerca di prima occupazione - Disoccupati iscritti da più di due anni nelle liste di collocamento - Iscritti nelle liste di mobilità che non percepiscono l'indennità </t>
  </si>
  <si>
    <t xml:space="preserve">Enti di patronato - Organizzazioni sindacali dei lavoratori </t>
  </si>
  <si>
    <t>Ministero del Lavoro e delle Politiche Sociali - ANPAL (Agenzia nazionale per le politiche attive del lavoro); ANPAL SERVIZI SpA - Ministero dell'Economia e delle Finanze - Enti Locali (Regioni - Province - Comuni)</t>
  </si>
  <si>
    <t>Fornitori di servizi, Agenzia media</t>
  </si>
  <si>
    <t xml:space="preserve"> Fornitore di servizi, Agenzia di comunicazione</t>
  </si>
  <si>
    <t>Ministero della Cultura</t>
  </si>
  <si>
    <t>Associazioni culturali</t>
  </si>
  <si>
    <t>Fornitore di servizi</t>
  </si>
  <si>
    <t>Sentiment analysis</t>
  </si>
  <si>
    <t>Tipologie varie: Mass media</t>
  </si>
  <si>
    <t>Tipologie varie: Fornitore di servizi (RTI Almaviva, Data Stampa, etc…)</t>
  </si>
  <si>
    <t>Rilevazione delle possibili criticità che emergono dalle analisi e dalle segnalazioni provenienti dai diversi canali e coinvolgono delle Strutture dell'Istituto competenti per materia</t>
  </si>
  <si>
    <t>Coordinamento delle indagini di gradimento presso gli utenti, interni ed esterni, ivi comprese le rilevazioni della reputazione</t>
  </si>
  <si>
    <t>Intermediari (Patronati, CAF, Consulenti del lavoro)</t>
  </si>
  <si>
    <t>Studio televisivo</t>
  </si>
  <si>
    <t>Gestione sito intranet - Comunicazione interna</t>
  </si>
  <si>
    <t>Valorizzazione del patrimonio artistico dell'Istituto attraverso la promozione di specifiche iniziative e la realizzazione di prodotti audiovisivi per la comunicazione istituzionale</t>
  </si>
  <si>
    <t xml:space="preserve">Gestione dei rapporti coi mezzi di comunicazione. Attività di comunicazione, anche digitale, e presidio dell’immagine dell’Istituto su tutti gli organi di informazione. Elaborazione e la diffusione di comunicati stampa, newsletter, realizzazione di conferenze stampa e monitoraggio dell’informazione italiana ed estera. </t>
  </si>
  <si>
    <t xml:space="preserve">Monitoraggio della coerenza dell'aspetto comunicazionale dei contenuti informativi e dei servizi on-line e della loro rispondenza alla profilazione degli utenti e del rispetto delle norme su accessibilità e usabilità </t>
  </si>
  <si>
    <t>Definizione delle regole e strategie di interazione nell'ambito dei social media, coordinamento e realizzazione dei contenuti informativi, progettazione della presenza dell'Istituto sui nuovi social network</t>
  </si>
  <si>
    <t xml:space="preserve">•Patronati                                                                                          •Consulenti del lavoro                                                                    •Sindacati e Associazioni di categoria datoriali e dei lavoratori  •Redazioni giornalistiche e radiotelevisive Consulenti del lavoro, Patronati, Contact Center                       </t>
  </si>
  <si>
    <t xml:space="preserve">• Assicurati e pensionati                                                                            • Patronati                                                                                                  • Studi legali                                                                                               • Consulenti del lavoro                                                                                       • Istituzioni di sicurezza sociale estere </t>
  </si>
  <si>
    <t>• INAIL 
• Ministero del lavoro
• MIUR    • Assicurati e pensionati</t>
  </si>
  <si>
    <t xml:space="preserve">• Assicurati e pensionati, eredi, delegati,tutori, amministratori di sostegno, rappresentanti legali;                                                                             • Patronati italiani ed esteri;                                                                                                • Studi legali;                                                                         •Organizzazioni sindacali e altri intermediari;                                                         • Altre pubbliche amministrazioni                                                                                                      </t>
  </si>
  <si>
    <r>
      <t>Gestione degli adempimenti relativi alla definizione dei ruoli "</t>
    </r>
    <r>
      <rPr>
        <i/>
        <sz val="16"/>
        <rFont val="Garamond"/>
        <family val="1"/>
      </rPr>
      <t>ante 2000</t>
    </r>
    <r>
      <rPr>
        <sz val="16"/>
        <rFont val="Garamond"/>
        <family val="1"/>
      </rPr>
      <t xml:space="preserve">" e alla gestione delle </t>
    </r>
    <r>
      <rPr>
        <i/>
        <sz val="16"/>
        <rFont val="Garamond"/>
        <family val="1"/>
      </rPr>
      <t>"quote inesigibili</t>
    </r>
    <r>
      <rPr>
        <sz val="16"/>
        <rFont val="Garamond"/>
        <family val="1"/>
      </rPr>
      <t>" e correlate spese esecutive. Controllo e monitoraggio dell'attività svolta dagli agenti della riscossione per il recupero delle partite creditorie dell'Istituto. Gestione della definizione agevolata delle cartelle di pagamento/Avvisi di addebito</t>
    </r>
  </si>
  <si>
    <r>
      <rPr>
        <b/>
        <i/>
        <sz val="16"/>
        <rFont val="Garamond"/>
        <family val="1"/>
      </rPr>
      <t>Intelligence</t>
    </r>
    <r>
      <rPr>
        <b/>
        <sz val="16"/>
        <rFont val="Garamond"/>
        <family val="1"/>
      </rPr>
      <t xml:space="preserve"> funzionale finalizzata a individuare settori merceologici e tipologie di soggetti ad alto rischio di evasione/elusione contributiva</t>
    </r>
  </si>
  <si>
    <t>Popolamento banca dati delle posizioni assicurative dei dipendenti della amministrazione Pubblica</t>
  </si>
  <si>
    <t xml:space="preserve">ISTITUZIONALI:
Assicurati, contribuenti, lavoratori dipendenti, parasubordinati e autonomi, domestici, imprese, enti ed associazioni private, fruitori di prestazioni sociali e creditizie del welfare, anche integrativo; controparti, avvocati, procuratori e difensori delle controparti 
INTERMEDIARI:
Patronati, CAF, Consulenti del lavoro, Sindacati, Organizzazioni datoriali, Istituti bancari ed assicurativi, Medici, organi e commissioni di conciliazione e mediazione
ISTITUZIONI PUBBLICHE:
Parlamento Italiano, Governo Italiano, Parlamento Europeo,  Commissione Europea, Autorità e Organi giurisdizionali nazionali e comunitari, Auhtorities, Ministero della Giustizia, Ministero dell'Economia e delle Finanze, Ministero del Lavoro e delle Politiche Sociali, altri Enti previdenziali, Consiglio Nazionale forense, Ordini professionali                                      TIPOLOGIE VARIE: Avvocati esterni domiciliatari e sostituti di udienza, praticanti legali, tirocinanti </t>
  </si>
  <si>
    <t xml:space="preserve">ISTITUZIONALI:
Assicurati, contribuenti, lavoratori dipendenti, parasubordinati e autonomi, domestici, imprese, enti ed associazioni private, fruitori di prestazioni sociali e creditizie del welfare, anche integrativo; controparti, avvocati, procuratori e difensori delle controparti 
INTERMEDIARI:
Patronati, CAF, Consulenti del lavoro, Sindacati, Organizzazioni datoriali, Istituti bancari ed assicurativi, Medici, organi e commissioni di conciliazione e mediazione
ISTITUZIONI PUBBLICHE:
Parlamento Italiano, Governo Italiano, Parlamento Europeo,  Commissione Europea, Autorità e Organi giurisdizionali nazionali e comunitari, Auhtorities, Ministero della Giustizia, Ministero dell'Economia e delle Finanze, Ministero del Lavoro e delle Politiche Sociali, altri Enti previdenziali, Consiglio Nazionale forense, Ordini professionali.                                           TIPOLOGIE VARIE: praticanti legali, tirocinanti  </t>
  </si>
  <si>
    <t>Atenei universitari -  Associazioni ed organismi internazionali</t>
  </si>
  <si>
    <t xml:space="preserve">L'attività è stata assegnata alla neo costitutita Direzione dal vigente Ordinamento delle funzioni centrali e periferiche e richiederà rapporti con Atenei,  nonchè, in prospettiva, la partecipazione ai comitati e gruppi di lavoro di associazioni ed organismi internazionali che abbiano come missione la promozione del welfare e della cultura previdenziale, in collaborazione con le competenti Direzioni centrali. </t>
  </si>
  <si>
    <t>Controllo analogo</t>
  </si>
  <si>
    <t>INPS Servizi S.p.A., 3-I S.p.A., consulenti e società di consulenza, Avvocati, INAIL, ISTAT, Ministero del Lavoro, Ministero Economie e Finanze, Notai, Istituti di Credito.</t>
  </si>
  <si>
    <t>Appaltatori e subappaltatori, conduttori, occupanti senza titolo e loro eventuali rappresentanti (associazioni inquilini, associazione consumatori,legali incaricati), Agenzia delle Entrate, Agenzia delle Entrate - Riscossioni, Agenzia del Demanio, Comuni, Municipi e altri enti territoriali, Forze dell'Ordine, Procura della Repubblica, Istituti di Credito, Amministratori di condominio, legali incaricati dal Gestore, Ministero Economia e Finanze, Ministero beni e attività culturali, Avvocati</t>
  </si>
  <si>
    <t>Agenzia del Demanio, Fondo Immobili Pubblici, Locatori, Enti Pubblici, appaltatori, subappaltatori, consulenti e società di consulenza, terzi occupanti con titolo, concedenti e concessionari d'uso. Studenti (Strutture sociali). Figli di insegnanti, Avvocati.</t>
  </si>
  <si>
    <r>
      <t>Agenzia delle Entrate, Agenzia delle entrate- riscossione, Enti Pubblici, Enti Locali, MIT, Provveditorati interregionali alle opere pubbliche, Soprintendenze, Ministero dello sviluppo economico, CAF, Notai, Commercialisti, Istituti di credito, Avvocati, Soci cooperative, commissari liquidatori</t>
    </r>
    <r>
      <rPr>
        <sz val="14.4"/>
        <rFont val="Garamond"/>
        <family val="1"/>
      </rPr>
      <t>.</t>
    </r>
  </si>
  <si>
    <t>Banca d'Italia, Igei in liquidazione,  Invimit SGR spA, DeA Capital SGR SpA, BNL, Gruppo BNP Paribas, Fabrica Immobiliare SGR SpA e Ministero dell’Economia e Finanze, INPS Servizi S.p.A., CDP, Investire SGR S.p.A., NCP S.a.r.l., Hamilton Lane GP S.a.r.l., Arcadia SGR S.p.A., Synergo Capital SGR S.p.A., Alkemia SGR S.p.A.</t>
  </si>
  <si>
    <r>
      <t>Appaltatori e subappaltatori, conduttori, occupanti senza titolo e loro eventuali rappresentanti (associazioni inquilini,associazione consumatori,legali incaricati), Agenzia delle Entrate, Agenzia del Demanio, Comuni, Municipi e altri enti territoriali, Consiglio Nazionale Notariato,Notai, Istituti di Credito, INVIMIT SGR SpA, soggetti incaricati da INVIMIT SGR SpA, Ministero del Lavoro, Ministero Economia e Finanze, Ministero beni e attività cullturali, Aziende regionali per l'edilizia residenziale.</t>
    </r>
    <r>
      <rPr>
        <sz val="14.4"/>
        <rFont val="Garamond"/>
        <family val="1"/>
      </rPr>
      <t xml:space="preserve">
</t>
    </r>
    <r>
      <rPr>
        <sz val="16"/>
        <rFont val="Garamond"/>
        <family val="1"/>
      </rPr>
      <t>Enti pubblici e privati di finanziamento progetti di valorizzazione. Enti del terzo settore.
Avvocati.</t>
    </r>
  </si>
  <si>
    <t>Istituzioni italiane ed estere nell'ambito di Progetti di ricerca nazionali o internazionali.
Ministeri vigilanti (Ministero del Lavoro - Ministero Economia e finanze) e istituzioni nazionali per l'organizzazione di eventi con partner internazionali.</t>
  </si>
  <si>
    <t xml:space="preserve">Ministeri vigilanti: Ministero del Lavoro - Ministero Economia e finanza.                                                                                                                                                                                                                                                                                                                                                                                                                                                        Ragioneria generale dello Stato - Camera dei Deputati - Senato - Ufficio Parlamentare di Bilancio.                                                                                                                                                                                                                                                             </t>
  </si>
  <si>
    <t>Responsabile scientifico  e componenti esterni del Comitato scientifico.
Università e centri di ricerca.
Ricercatori assegnatari dei singoli progetti di ricerca.
Soggetti privati e associazioni interessate a finanziare il programma. di ricerca attraverso sponsorizzazioni o erogazioni liberali.                                                                                                                                                                                                                                                                                                                                                                      Ministero Economia e Finanza / RGS attraverso apposita convenzione</t>
  </si>
  <si>
    <t xml:space="preserve">Uffici della Camera dei deputati.
Ricercatori interessati alla redazione di singole parti del Rapporto.
</t>
  </si>
  <si>
    <t>Il Rapporto annuale viene presentato dal Presidente del''Istituto presso la Camera dei Deputati. Nell'ambito della predisposizione del Rapporto la Direzione gestisce i rapporti con i ricercatori VisitINPS interessati a contribuire all'Appendice del R.A.</t>
  </si>
  <si>
    <t>Europrogettazione</t>
  </si>
  <si>
    <t>Commissione europea e eventuali istituzioni/enti italiani e/o di altri paesi che partecipano, insieme a INPS, ai bandi.</t>
  </si>
  <si>
    <t>L'attività può essere svolta in collaborazione con altre Direzioni centrali dell'Istituto.</t>
  </si>
  <si>
    <t>Punto di contatto unico con il Ministero del Lavoro e con le istituzioni europee, per quanto di competenza dell’Istituto in materia di regolamenti europei e convenzioni internazionali estesa all’individuazione ed al rafforzamento di procedure operative preordinate a presidiare e garantire l’erogazione delle prestazioni istituzionali di previdenza e di welfare a beneficio dei cittadini che lavorano in altri Paesi o che da essi provengano, ferma restando la competenza “di dominio” delle varie direzioni di prodotto coinvolte.</t>
  </si>
  <si>
    <t xml:space="preserve">Ministero del Lavoro - Commissione europea - ESIP (European Social Insurance Platform)   -  Istituzioni di sicurezza sociale di altri Stati </t>
  </si>
  <si>
    <t xml:space="preserve"> Interlocuzione diretta con il Ministero del Lavoro e con la Commissione europea in materia di Regolamenti europei e Convenzioni internazionali in raccordo con le Direzioni centrali di prodotto e con la Direzione centrale Tecnologia Informatica e Innovazione.  Coordinamento della partecipazione dell'Istituto ad associazioni ed organismi europei ed internazionali</t>
  </si>
  <si>
    <t>davide</t>
  </si>
  <si>
    <t xml:space="preserve"> Ultimo aggiornamento: 31 luglio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</si>
</sst>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6"/>
      <color theme="1"/>
      <name val="Garamond"/>
      <family val="1"/>
    </font>
    <font>
      <b/>
      <sz val="14"/>
      <color theme="1"/>
      <name val="Garamond"/>
      <family val="1"/>
    </font>
    <font>
      <sz val="11"/>
      <color theme="3" tint="0.79998168889431442"/>
      <name val="Calibri"/>
      <family val="2"/>
      <scheme val="minor"/>
    </font>
    <font>
      <sz val="11"/>
      <name val="Calibri"/>
      <family val="2"/>
      <scheme val="minor"/>
    </font>
    <font>
      <sz val="16"/>
      <color theme="1"/>
      <name val="Garamond"/>
      <family val="1"/>
    </font>
    <font>
      <sz val="16"/>
      <color theme="1"/>
      <name val="Calibri"/>
      <family val="2"/>
      <scheme val="minor"/>
    </font>
    <font>
      <b/>
      <sz val="16"/>
      <name val="Garamond"/>
      <family val="1"/>
    </font>
    <font>
      <sz val="16"/>
      <color rgb="FF000000"/>
      <name val="Garamond"/>
      <family val="1"/>
    </font>
    <font>
      <sz val="16"/>
      <name val="Garamond"/>
      <family val="1"/>
    </font>
    <font>
      <b/>
      <sz val="16"/>
      <color rgb="FF000000"/>
      <name val="Garamond"/>
      <family val="1"/>
    </font>
    <font>
      <i/>
      <sz val="16"/>
      <color rgb="FF000000"/>
      <name val="Garamond"/>
      <family val="1"/>
    </font>
    <font>
      <sz val="16"/>
      <color rgb="FFFF0000"/>
      <name val="Garamond"/>
      <family val="1"/>
    </font>
    <font>
      <b/>
      <sz val="16"/>
      <color rgb="FFFF0000"/>
      <name val="Calibri"/>
      <family val="2"/>
      <scheme val="minor"/>
    </font>
    <font>
      <sz val="12"/>
      <color theme="1"/>
      <name val="Calibri"/>
      <family val="2"/>
      <scheme val="minor"/>
    </font>
    <font>
      <strike/>
      <sz val="16"/>
      <name val="Garamond"/>
      <family val="1"/>
    </font>
    <font>
      <u/>
      <sz val="16"/>
      <name val="Garamond"/>
      <family val="1"/>
    </font>
    <font>
      <sz val="16"/>
      <color theme="3" tint="0.79998168889431442"/>
      <name val="Garamond"/>
      <family val="1"/>
    </font>
    <font>
      <i/>
      <sz val="16"/>
      <name val="Garamond"/>
      <family val="1"/>
    </font>
    <font>
      <b/>
      <sz val="16"/>
      <color theme="1"/>
      <name val="Calibri"/>
      <family val="2"/>
      <scheme val="minor"/>
    </font>
    <font>
      <u/>
      <sz val="11"/>
      <color theme="10"/>
      <name val="Calibri"/>
      <family val="2"/>
      <scheme val="minor"/>
    </font>
    <font>
      <sz val="14"/>
      <name val="Garamond"/>
      <family val="1"/>
    </font>
    <font>
      <b/>
      <sz val="9"/>
      <color indexed="81"/>
      <name val="Tahoma"/>
      <family val="2"/>
    </font>
    <font>
      <i/>
      <sz val="16"/>
      <color theme="1"/>
      <name val="Garamond"/>
      <family val="1"/>
    </font>
    <font>
      <b/>
      <i/>
      <sz val="16"/>
      <color theme="1"/>
      <name val="Garamond"/>
      <family val="1"/>
    </font>
    <font>
      <b/>
      <sz val="11"/>
      <color theme="1"/>
      <name val="Calibri"/>
      <family val="2"/>
      <scheme val="minor"/>
    </font>
    <font>
      <sz val="12"/>
      <color theme="1"/>
      <name val="Garamond"/>
      <family val="1"/>
    </font>
    <font>
      <b/>
      <sz val="11"/>
      <color theme="3" tint="0.79998168889431442"/>
      <name val="Calibri"/>
      <family val="2"/>
      <scheme val="minor"/>
    </font>
    <font>
      <b/>
      <i/>
      <sz val="16"/>
      <name val="Garamond"/>
      <family val="1"/>
    </font>
    <font>
      <strike/>
      <sz val="16"/>
      <color theme="1"/>
      <name val="Garamond"/>
      <family val="1"/>
    </font>
    <font>
      <b/>
      <sz val="12"/>
      <name val="Garamond"/>
      <family val="1"/>
    </font>
    <font>
      <sz val="14.4"/>
      <name val="Garamond"/>
      <family val="1"/>
    </font>
    <font>
      <b/>
      <sz val="11"/>
      <color theme="1"/>
      <name val="Titillium Web"/>
    </font>
    <font>
      <sz val="11"/>
      <color theme="1"/>
      <name val="Titillium Web"/>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theme="9" tint="0.59999389629810485"/>
        <bgColor indexed="64"/>
      </patternFill>
    </fill>
    <fill>
      <patternFill patternType="solid">
        <fgColor theme="0" tint="-4.9989318521683403E-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double">
        <color rgb="FF1E17B1"/>
      </left>
      <right style="thin">
        <color auto="1"/>
      </right>
      <top style="thin">
        <color indexed="64"/>
      </top>
      <bottom style="thin">
        <color indexed="64"/>
      </bottom>
      <diagonal/>
    </border>
    <border>
      <left style="double">
        <color rgb="FF1E17B1"/>
      </left>
      <right style="thin">
        <color auto="1"/>
      </right>
      <top style="thin">
        <color indexed="64"/>
      </top>
      <bottom/>
      <diagonal/>
    </border>
    <border>
      <left style="thin">
        <color indexed="64"/>
      </left>
      <right style="thin">
        <color indexed="64"/>
      </right>
      <top/>
      <bottom style="medium">
        <color indexed="64"/>
      </bottom>
      <diagonal/>
    </border>
  </borders>
  <cellStyleXfs count="2">
    <xf numFmtId="0" fontId="0" fillId="0" borderId="0"/>
    <xf numFmtId="0" fontId="20" fillId="0" borderId="0" applyNumberFormat="0" applyFill="0" applyBorder="0" applyAlignment="0" applyProtection="0"/>
  </cellStyleXfs>
  <cellXfs count="473">
    <xf numFmtId="0" fontId="0" fillId="0" borderId="0" xfId="0"/>
    <xf numFmtId="0" fontId="0" fillId="0" borderId="0" xfId="0" applyFill="1" applyAlignment="1">
      <alignment vertical="center"/>
    </xf>
    <xf numFmtId="0" fontId="0" fillId="2" borderId="0" xfId="0" applyFill="1" applyAlignment="1">
      <alignment vertical="center"/>
    </xf>
    <xf numFmtId="0" fontId="0" fillId="2" borderId="0" xfId="0" applyFill="1" applyBorder="1" applyAlignment="1">
      <alignment vertical="center"/>
    </xf>
    <xf numFmtId="0" fontId="0" fillId="2" borderId="10" xfId="0" applyFill="1" applyBorder="1" applyAlignment="1">
      <alignment vertical="center"/>
    </xf>
    <xf numFmtId="0" fontId="0" fillId="4" borderId="0" xfId="0" applyFill="1" applyBorder="1" applyAlignment="1">
      <alignment vertical="center"/>
    </xf>
    <xf numFmtId="0" fontId="0" fillId="4" borderId="17" xfId="0" applyFill="1" applyBorder="1" applyAlignment="1">
      <alignment vertical="center"/>
    </xf>
    <xf numFmtId="0" fontId="0" fillId="4" borderId="0" xfId="0" applyFill="1"/>
    <xf numFmtId="0" fontId="0" fillId="4" borderId="10" xfId="0" applyFill="1" applyBorder="1" applyAlignment="1">
      <alignment wrapText="1"/>
    </xf>
    <xf numFmtId="0" fontId="3" fillId="3" borderId="1" xfId="0" applyFont="1" applyFill="1" applyBorder="1"/>
    <xf numFmtId="0" fontId="3" fillId="3" borderId="2" xfId="0" applyFont="1" applyFill="1" applyBorder="1"/>
    <xf numFmtId="0" fontId="3" fillId="3" borderId="3" xfId="0" applyFont="1" applyFill="1" applyBorder="1"/>
    <xf numFmtId="0" fontId="0" fillId="4" borderId="18" xfId="0" applyFill="1" applyBorder="1" applyAlignment="1">
      <alignment wrapText="1"/>
    </xf>
    <xf numFmtId="0" fontId="1" fillId="4" borderId="10" xfId="0" applyFont="1" applyFill="1" applyBorder="1" applyAlignment="1">
      <alignment wrapText="1"/>
    </xf>
    <xf numFmtId="0" fontId="7" fillId="4" borderId="10" xfId="0" applyFont="1" applyFill="1" applyBorder="1" applyAlignment="1">
      <alignment vertical="center" wrapText="1"/>
    </xf>
    <xf numFmtId="0" fontId="5" fillId="4" borderId="18" xfId="0" applyFont="1" applyFill="1" applyBorder="1" applyAlignment="1">
      <alignment wrapText="1"/>
    </xf>
    <xf numFmtId="0" fontId="5" fillId="4" borderId="10" xfId="0" applyFont="1" applyFill="1" applyBorder="1" applyAlignment="1">
      <alignment wrapText="1"/>
    </xf>
    <xf numFmtId="0" fontId="9" fillId="4" borderId="10" xfId="0" applyFont="1" applyFill="1" applyBorder="1" applyAlignment="1">
      <alignment vertical="center" wrapText="1"/>
    </xf>
    <xf numFmtId="0" fontId="0" fillId="4" borderId="9" xfId="0" applyFill="1" applyBorder="1" applyAlignment="1">
      <alignment wrapText="1"/>
    </xf>
    <xf numFmtId="0" fontId="1" fillId="4" borderId="19" xfId="0" applyFont="1" applyFill="1" applyBorder="1" applyAlignment="1">
      <alignment wrapText="1"/>
    </xf>
    <xf numFmtId="0" fontId="5" fillId="4" borderId="19" xfId="0" applyFont="1" applyFill="1" applyBorder="1" applyAlignment="1">
      <alignment wrapText="1"/>
    </xf>
    <xf numFmtId="0" fontId="8" fillId="4" borderId="9" xfId="0" applyFont="1" applyFill="1" applyBorder="1" applyAlignment="1">
      <alignment vertical="center" wrapText="1"/>
    </xf>
    <xf numFmtId="0" fontId="10" fillId="4" borderId="10" xfId="0" applyFont="1" applyFill="1" applyBorder="1" applyAlignment="1">
      <alignment vertical="center" wrapText="1"/>
    </xf>
    <xf numFmtId="0" fontId="5" fillId="4" borderId="10" xfId="0" applyFont="1" applyFill="1" applyBorder="1" applyAlignment="1">
      <alignment vertical="center" wrapText="1"/>
    </xf>
    <xf numFmtId="0" fontId="1" fillId="4" borderId="10" xfId="0" applyFont="1" applyFill="1" applyBorder="1" applyAlignment="1">
      <alignment vertical="center" wrapText="1"/>
    </xf>
    <xf numFmtId="0" fontId="0" fillId="4" borderId="7" xfId="0" applyFill="1" applyBorder="1" applyAlignment="1">
      <alignment vertical="center" wrapText="1"/>
    </xf>
    <xf numFmtId="0" fontId="0" fillId="4" borderId="0" xfId="0" applyFill="1" applyBorder="1"/>
    <xf numFmtId="0" fontId="0" fillId="4" borderId="17" xfId="0" applyFill="1" applyBorder="1"/>
    <xf numFmtId="0" fontId="1" fillId="4" borderId="19" xfId="0" applyFont="1" applyFill="1" applyBorder="1" applyAlignment="1">
      <alignment vertical="center" wrapText="1"/>
    </xf>
    <xf numFmtId="0" fontId="0" fillId="4" borderId="2" xfId="0" applyFill="1" applyBorder="1"/>
    <xf numFmtId="0" fontId="6" fillId="0" borderId="0" xfId="0" applyFont="1"/>
    <xf numFmtId="0" fontId="6" fillId="4" borderId="0" xfId="0" applyFont="1" applyFill="1"/>
    <xf numFmtId="0" fontId="1" fillId="4" borderId="10" xfId="0" applyFont="1" applyFill="1" applyBorder="1" applyAlignment="1">
      <alignment horizontal="justify" vertical="center"/>
    </xf>
    <xf numFmtId="0" fontId="10" fillId="5" borderId="10" xfId="0" applyFont="1" applyFill="1" applyBorder="1" applyAlignment="1">
      <alignment horizontal="justify" vertical="center"/>
    </xf>
    <xf numFmtId="0" fontId="5" fillId="4" borderId="10"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8" fillId="5" borderId="10" xfId="0" applyFont="1" applyFill="1" applyBorder="1" applyAlignment="1">
      <alignment vertical="center" wrapText="1"/>
    </xf>
    <xf numFmtId="0" fontId="0" fillId="4" borderId="0" xfId="0" applyFill="1" applyBorder="1" applyAlignment="1">
      <alignment wrapText="1"/>
    </xf>
    <xf numFmtId="0" fontId="5" fillId="4" borderId="18" xfId="0" applyFont="1" applyFill="1" applyBorder="1" applyAlignment="1">
      <alignment horizontal="left" vertical="center" wrapText="1"/>
    </xf>
    <xf numFmtId="0" fontId="5" fillId="4" borderId="10" xfId="0" applyFont="1" applyFill="1" applyBorder="1" applyAlignment="1">
      <alignment vertical="top" wrapText="1"/>
    </xf>
    <xf numFmtId="0" fontId="8" fillId="4" borderId="10" xfId="0" applyFont="1" applyFill="1" applyBorder="1" applyAlignment="1">
      <alignment vertical="center" wrapText="1"/>
    </xf>
    <xf numFmtId="0" fontId="0" fillId="4" borderId="0" xfId="0" applyFill="1" applyAlignment="1">
      <alignment vertical="center"/>
    </xf>
    <xf numFmtId="0" fontId="1" fillId="4" borderId="10" xfId="0" applyFont="1" applyFill="1" applyBorder="1" applyAlignment="1">
      <alignment vertical="top" wrapText="1"/>
    </xf>
    <xf numFmtId="0" fontId="1" fillId="4" borderId="10" xfId="0" applyFont="1" applyFill="1" applyBorder="1" applyAlignment="1">
      <alignment horizontal="center" vertical="center" wrapText="1"/>
    </xf>
    <xf numFmtId="0" fontId="1" fillId="4" borderId="18" xfId="0" applyFont="1" applyFill="1" applyBorder="1" applyAlignment="1">
      <alignment vertical="center" wrapText="1"/>
    </xf>
    <xf numFmtId="0" fontId="0" fillId="4" borderId="0" xfId="0" applyFill="1" applyAlignment="1">
      <alignment horizontal="left"/>
    </xf>
    <xf numFmtId="0" fontId="3" fillId="3" borderId="17" xfId="0" applyFont="1" applyFill="1" applyBorder="1" applyAlignment="1">
      <alignment vertical="center"/>
    </xf>
    <xf numFmtId="0" fontId="3" fillId="3" borderId="0" xfId="0" applyFont="1" applyFill="1" applyBorder="1" applyAlignment="1">
      <alignment vertical="center"/>
    </xf>
    <xf numFmtId="0" fontId="9" fillId="4" borderId="18" xfId="0" applyFont="1" applyFill="1" applyBorder="1" applyAlignment="1">
      <alignment vertical="center" wrapText="1"/>
    </xf>
    <xf numFmtId="0" fontId="4" fillId="4" borderId="4" xfId="0" applyFont="1" applyFill="1" applyBorder="1" applyAlignment="1">
      <alignment vertical="center" wrapText="1"/>
    </xf>
    <xf numFmtId="0" fontId="5" fillId="0" borderId="18" xfId="0" applyFont="1" applyFill="1" applyBorder="1" applyAlignment="1">
      <alignment vertical="center" wrapText="1"/>
    </xf>
    <xf numFmtId="0" fontId="5" fillId="0" borderId="10"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4" xfId="0" applyFont="1" applyFill="1" applyBorder="1" applyAlignment="1">
      <alignment vertical="center" wrapText="1"/>
    </xf>
    <xf numFmtId="0" fontId="5" fillId="0" borderId="13" xfId="0" applyFont="1" applyFill="1" applyBorder="1" applyAlignment="1">
      <alignment vertical="center" wrapText="1"/>
    </xf>
    <xf numFmtId="0" fontId="5" fillId="0" borderId="15"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3" fillId="4" borderId="17" xfId="0" applyFont="1" applyFill="1" applyBorder="1"/>
    <xf numFmtId="0" fontId="3" fillId="4" borderId="0" xfId="0" applyFont="1" applyFill="1" applyBorder="1"/>
    <xf numFmtId="0" fontId="3" fillId="4" borderId="21" xfId="0" applyFont="1" applyFill="1" applyBorder="1"/>
    <xf numFmtId="0" fontId="1" fillId="4" borderId="18" xfId="0" applyFont="1" applyFill="1" applyBorder="1" applyAlignment="1">
      <alignment wrapText="1"/>
    </xf>
    <xf numFmtId="0" fontId="1" fillId="0" borderId="10" xfId="0" applyFont="1" applyFill="1" applyBorder="1" applyAlignment="1">
      <alignment vertical="center" wrapText="1"/>
    </xf>
    <xf numFmtId="0" fontId="1" fillId="4" borderId="18" xfId="0" applyFont="1" applyFill="1" applyBorder="1" applyAlignment="1">
      <alignment horizontal="left" vertical="center" wrapText="1"/>
    </xf>
    <xf numFmtId="0" fontId="1" fillId="4" borderId="10" xfId="0" applyFont="1" applyFill="1" applyBorder="1" applyAlignment="1">
      <alignment horizontal="left" vertical="top" wrapText="1"/>
    </xf>
    <xf numFmtId="0" fontId="0" fillId="4" borderId="0" xfId="0" applyFill="1" applyAlignment="1">
      <alignment horizontal="left" vertical="top"/>
    </xf>
    <xf numFmtId="0" fontId="5" fillId="0" borderId="0" xfId="0" applyFont="1"/>
    <xf numFmtId="0" fontId="5" fillId="0" borderId="0" xfId="0" applyFont="1" applyAlignment="1">
      <alignment wrapText="1"/>
    </xf>
    <xf numFmtId="0" fontId="13" fillId="0" borderId="0" xfId="0" applyFont="1"/>
    <xf numFmtId="0" fontId="14" fillId="0" borderId="0" xfId="0" applyFont="1"/>
    <xf numFmtId="0" fontId="14" fillId="3" borderId="0" xfId="0" applyFont="1" applyFill="1"/>
    <xf numFmtId="0" fontId="14" fillId="4" borderId="0" xfId="0" applyFont="1" applyFill="1" applyBorder="1"/>
    <xf numFmtId="0" fontId="14" fillId="4" borderId="0" xfId="0" applyFont="1" applyFill="1"/>
    <xf numFmtId="0" fontId="1" fillId="4" borderId="10" xfId="0" applyFont="1" applyFill="1" applyBorder="1" applyAlignment="1">
      <alignment horizontal="center"/>
    </xf>
    <xf numFmtId="0" fontId="9" fillId="4" borderId="10" xfId="0" applyFont="1" applyFill="1" applyBorder="1" applyAlignment="1">
      <alignment vertical="top" wrapText="1"/>
    </xf>
    <xf numFmtId="0" fontId="9" fillId="4" borderId="10" xfId="0" applyFont="1" applyFill="1" applyBorder="1" applyAlignment="1">
      <alignment vertical="top"/>
    </xf>
    <xf numFmtId="0" fontId="0" fillId="0" borderId="10" xfId="0" applyBorder="1"/>
    <xf numFmtId="0" fontId="5" fillId="4" borderId="10" xfId="0" applyFont="1" applyFill="1" applyBorder="1" applyAlignment="1">
      <alignment horizontal="left" vertical="top" wrapText="1"/>
    </xf>
    <xf numFmtId="0" fontId="3" fillId="3" borderId="2" xfId="0" applyFont="1" applyFill="1" applyBorder="1" applyAlignment="1">
      <alignment vertical="center"/>
    </xf>
    <xf numFmtId="0" fontId="3" fillId="3" borderId="3" xfId="0" applyFont="1" applyFill="1" applyBorder="1" applyAlignment="1">
      <alignment vertical="center"/>
    </xf>
    <xf numFmtId="0" fontId="0" fillId="4" borderId="0" xfId="0" applyFill="1" applyAlignment="1">
      <alignment horizontal="left" vertical="center"/>
    </xf>
    <xf numFmtId="0" fontId="5" fillId="4" borderId="0" xfId="0" applyFont="1" applyFill="1"/>
    <xf numFmtId="0" fontId="17" fillId="3" borderId="1" xfId="0" applyFont="1" applyFill="1" applyBorder="1" applyAlignment="1">
      <alignment vertical="center"/>
    </xf>
    <xf numFmtId="0" fontId="17" fillId="3" borderId="2" xfId="0" applyFont="1" applyFill="1" applyBorder="1" applyAlignment="1">
      <alignment vertical="center"/>
    </xf>
    <xf numFmtId="0" fontId="17" fillId="3" borderId="3" xfId="0"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vertical="top"/>
    </xf>
    <xf numFmtId="0" fontId="1" fillId="4" borderId="10" xfId="0" applyFont="1" applyFill="1" applyBorder="1" applyAlignment="1">
      <alignment horizontal="center" vertical="top" wrapText="1"/>
    </xf>
    <xf numFmtId="0" fontId="0" fillId="0" borderId="0" xfId="0" applyAlignment="1">
      <alignment horizontal="left" vertical="center"/>
    </xf>
    <xf numFmtId="0" fontId="5" fillId="0" borderId="10" xfId="0" applyFont="1" applyFill="1" applyBorder="1" applyAlignment="1">
      <alignment horizontal="left" vertical="top" wrapText="1"/>
    </xf>
    <xf numFmtId="0" fontId="0" fillId="0" borderId="0" xfId="0" applyAlignment="1">
      <alignment vertical="center"/>
    </xf>
    <xf numFmtId="0" fontId="0" fillId="4" borderId="0" xfId="0" applyFill="1" applyBorder="1" applyAlignment="1">
      <alignment horizontal="left" vertical="center"/>
    </xf>
    <xf numFmtId="0" fontId="0" fillId="4" borderId="17" xfId="0" applyFill="1" applyBorder="1" applyAlignment="1">
      <alignment horizontal="left" vertical="center"/>
    </xf>
    <xf numFmtId="0" fontId="3" fillId="3" borderId="10" xfId="0" applyFont="1" applyFill="1" applyBorder="1"/>
    <xf numFmtId="0" fontId="5" fillId="4" borderId="10" xfId="0" quotePrefix="1" applyFont="1" applyFill="1" applyBorder="1" applyAlignment="1">
      <alignment vertical="top" wrapText="1"/>
    </xf>
    <xf numFmtId="0" fontId="6" fillId="4" borderId="0" xfId="0" applyFont="1" applyFill="1" applyAlignment="1">
      <alignment vertical="center"/>
    </xf>
    <xf numFmtId="0" fontId="0" fillId="4" borderId="0" xfId="0" applyFill="1" applyAlignment="1">
      <alignment vertical="top"/>
    </xf>
    <xf numFmtId="0" fontId="3" fillId="3" borderId="10" xfId="0" applyFont="1" applyFill="1" applyBorder="1" applyAlignment="1">
      <alignment vertical="top"/>
    </xf>
    <xf numFmtId="0" fontId="9" fillId="0" borderId="10" xfId="0" applyFont="1" applyBorder="1" applyAlignment="1">
      <alignment horizontal="justify" vertical="top"/>
    </xf>
    <xf numFmtId="0" fontId="14" fillId="2" borderId="10" xfId="0" applyFont="1" applyFill="1" applyBorder="1" applyAlignment="1">
      <alignment vertical="center"/>
    </xf>
    <xf numFmtId="0" fontId="14" fillId="2" borderId="10" xfId="0" applyFont="1" applyFill="1" applyBorder="1" applyAlignment="1">
      <alignment horizontal="left" vertical="center"/>
    </xf>
    <xf numFmtId="0" fontId="5" fillId="4" borderId="0" xfId="0" applyFont="1" applyFill="1" applyAlignment="1">
      <alignment horizontal="center" vertical="center"/>
    </xf>
    <xf numFmtId="0" fontId="5" fillId="0" borderId="10" xfId="0" applyFont="1" applyBorder="1"/>
    <xf numFmtId="0" fontId="5" fillId="4" borderId="10" xfId="0" applyFont="1" applyFill="1" applyBorder="1"/>
    <xf numFmtId="0" fontId="21" fillId="0" borderId="10" xfId="1" applyFont="1" applyBorder="1" applyAlignment="1">
      <alignment vertical="top" wrapText="1"/>
    </xf>
    <xf numFmtId="0" fontId="5" fillId="4" borderId="0" xfId="0" applyFont="1" applyFill="1" applyBorder="1"/>
    <xf numFmtId="0" fontId="5" fillId="4" borderId="5" xfId="0" applyFont="1" applyFill="1" applyBorder="1"/>
    <xf numFmtId="0" fontId="12" fillId="4" borderId="0" xfId="0" applyFont="1" applyFill="1"/>
    <xf numFmtId="0" fontId="7" fillId="7" borderId="10" xfId="0" applyFont="1" applyFill="1" applyBorder="1" applyAlignment="1">
      <alignment horizontal="left" vertical="top" wrapText="1" readingOrder="1"/>
    </xf>
    <xf numFmtId="0" fontId="9" fillId="7" borderId="10" xfId="0" applyFont="1" applyFill="1" applyBorder="1" applyAlignment="1">
      <alignment horizontal="left" vertical="top" wrapText="1" readingOrder="1"/>
    </xf>
    <xf numFmtId="0" fontId="9" fillId="4" borderId="10" xfId="0" applyFont="1" applyFill="1" applyBorder="1" applyAlignment="1" applyProtection="1">
      <alignment horizontal="left" vertical="top" wrapText="1"/>
      <protection locked="0"/>
    </xf>
    <xf numFmtId="0" fontId="5" fillId="4" borderId="10" xfId="0" applyFont="1" applyFill="1" applyBorder="1" applyAlignment="1">
      <alignment horizontal="left" vertical="top"/>
    </xf>
    <xf numFmtId="0" fontId="9" fillId="7" borderId="19" xfId="0" applyFont="1" applyFill="1" applyBorder="1" applyAlignment="1">
      <alignment horizontal="left" vertical="top" wrapText="1" readingOrder="1"/>
    </xf>
    <xf numFmtId="0" fontId="5" fillId="7" borderId="10" xfId="0" applyFont="1" applyFill="1" applyBorder="1" applyAlignment="1">
      <alignment horizontal="left" vertical="top" wrapText="1"/>
    </xf>
    <xf numFmtId="0" fontId="9" fillId="7" borderId="10" xfId="0" applyFont="1" applyFill="1" applyBorder="1" applyAlignment="1">
      <alignment horizontal="left" vertical="top" wrapText="1"/>
    </xf>
    <xf numFmtId="0" fontId="10" fillId="4" borderId="10" xfId="0" applyFont="1" applyFill="1" applyBorder="1" applyAlignment="1">
      <alignment horizontal="left" vertical="top" wrapText="1" readingOrder="1"/>
    </xf>
    <xf numFmtId="0" fontId="10" fillId="7" borderId="10" xfId="0" applyFont="1" applyFill="1" applyBorder="1" applyAlignment="1">
      <alignment horizontal="left" vertical="top" wrapText="1" readingOrder="1"/>
    </xf>
    <xf numFmtId="0" fontId="10" fillId="7" borderId="8" xfId="0" applyFont="1" applyFill="1" applyBorder="1" applyAlignment="1">
      <alignment horizontal="left" vertical="top" wrapText="1" readingOrder="1"/>
    </xf>
    <xf numFmtId="0" fontId="10" fillId="7" borderId="9" xfId="0" applyFont="1" applyFill="1" applyBorder="1" applyAlignment="1">
      <alignment horizontal="left" vertical="top" wrapText="1" readingOrder="1"/>
    </xf>
    <xf numFmtId="0" fontId="13" fillId="4" borderId="0" xfId="0" applyFont="1" applyFill="1"/>
    <xf numFmtId="0" fontId="5" fillId="2" borderId="0" xfId="0" applyFont="1" applyFill="1"/>
    <xf numFmtId="0" fontId="5" fillId="3" borderId="0" xfId="0" applyFont="1" applyFill="1"/>
    <xf numFmtId="0" fontId="5" fillId="2" borderId="0" xfId="0" applyFont="1" applyFill="1" applyAlignment="1">
      <alignment vertical="center"/>
    </xf>
    <xf numFmtId="0" fontId="5" fillId="0" borderId="10" xfId="0" applyFont="1" applyFill="1" applyBorder="1" applyAlignment="1">
      <alignment vertical="top" wrapText="1"/>
    </xf>
    <xf numFmtId="0" fontId="5" fillId="2" borderId="0" xfId="0" applyFont="1" applyFill="1" applyAlignment="1">
      <alignment vertical="top"/>
    </xf>
    <xf numFmtId="0" fontId="5" fillId="0" borderId="0" xfId="0" applyFont="1" applyFill="1" applyAlignment="1">
      <alignment vertical="top"/>
    </xf>
    <xf numFmtId="0" fontId="5" fillId="0" borderId="0" xfId="0" applyFont="1" applyFill="1"/>
    <xf numFmtId="0" fontId="5" fillId="2" borderId="0" xfId="0" applyFont="1" applyFill="1" applyAlignment="1">
      <alignment horizontal="left"/>
    </xf>
    <xf numFmtId="0" fontId="1" fillId="0" borderId="10" xfId="0" applyFont="1" applyFill="1" applyBorder="1" applyAlignment="1">
      <alignment horizontal="left" vertical="top" wrapText="1"/>
    </xf>
    <xf numFmtId="0" fontId="7" fillId="0" borderId="10" xfId="0" applyFont="1" applyFill="1" applyBorder="1" applyAlignment="1">
      <alignment horizontal="left" vertical="top" wrapText="1"/>
    </xf>
    <xf numFmtId="0" fontId="5" fillId="4" borderId="0" xfId="0" applyFont="1" applyFill="1" applyAlignment="1">
      <alignment horizontal="left"/>
    </xf>
    <xf numFmtId="0" fontId="0" fillId="4" borderId="10" xfId="0" applyFill="1" applyBorder="1"/>
    <xf numFmtId="0" fontId="10" fillId="5" borderId="10" xfId="0" applyFont="1" applyFill="1" applyBorder="1" applyAlignment="1">
      <alignment vertical="center" wrapText="1"/>
    </xf>
    <xf numFmtId="0" fontId="0" fillId="4" borderId="10" xfId="0" applyFill="1" applyBorder="1" applyAlignment="1">
      <alignment vertical="center"/>
    </xf>
    <xf numFmtId="0" fontId="5" fillId="4" borderId="10" xfId="0" applyFont="1" applyFill="1" applyBorder="1" applyAlignment="1">
      <alignment wrapText="1"/>
    </xf>
    <xf numFmtId="0" fontId="5" fillId="4" borderId="0" xfId="0" applyFont="1" applyFill="1" applyBorder="1" applyAlignment="1">
      <alignment wrapText="1"/>
    </xf>
    <xf numFmtId="0" fontId="5" fillId="4" borderId="10" xfId="0" applyFont="1" applyFill="1" applyBorder="1" applyAlignment="1">
      <alignment wrapText="1"/>
    </xf>
    <xf numFmtId="0" fontId="17" fillId="3" borderId="10" xfId="0" applyFont="1" applyFill="1" applyBorder="1"/>
    <xf numFmtId="0" fontId="8" fillId="5" borderId="19" xfId="0" applyFont="1" applyFill="1" applyBorder="1" applyAlignment="1">
      <alignment vertical="top" wrapText="1"/>
    </xf>
    <xf numFmtId="0" fontId="8" fillId="5" borderId="16" xfId="0" applyFont="1" applyFill="1" applyBorder="1" applyAlignment="1">
      <alignment vertical="top" wrapText="1"/>
    </xf>
    <xf numFmtId="0" fontId="8" fillId="5" borderId="18" xfId="0" applyFont="1" applyFill="1" applyBorder="1" applyAlignment="1">
      <alignment vertical="top" wrapText="1"/>
    </xf>
    <xf numFmtId="0" fontId="8" fillId="4" borderId="18" xfId="0" applyFont="1" applyFill="1" applyBorder="1" applyAlignment="1">
      <alignment horizontal="left" vertical="top" wrapText="1"/>
    </xf>
    <xf numFmtId="0" fontId="7" fillId="4" borderId="10" xfId="0" applyFont="1" applyFill="1" applyBorder="1" applyAlignment="1">
      <alignment horizontal="left" vertical="top" wrapText="1"/>
    </xf>
    <xf numFmtId="0" fontId="5" fillId="0" borderId="10" xfId="0" applyFont="1" applyBorder="1" applyAlignment="1">
      <alignment horizontal="justify" vertical="top"/>
    </xf>
    <xf numFmtId="0" fontId="1" fillId="4" borderId="10" xfId="0" applyFont="1" applyFill="1" applyBorder="1" applyAlignment="1">
      <alignment horizontal="left" vertical="top" wrapText="1"/>
    </xf>
    <xf numFmtId="0" fontId="5" fillId="4" borderId="10" xfId="0" applyFont="1" applyFill="1" applyBorder="1" applyAlignment="1">
      <alignment horizontal="left" vertical="center" wrapText="1"/>
    </xf>
    <xf numFmtId="0" fontId="5" fillId="4" borderId="10" xfId="0" applyFont="1" applyFill="1" applyBorder="1" applyAlignment="1">
      <alignment horizontal="left" vertical="top" wrapText="1"/>
    </xf>
    <xf numFmtId="0" fontId="1" fillId="0" borderId="10" xfId="0" applyFont="1" applyFill="1" applyBorder="1" applyAlignment="1">
      <alignment horizontal="left" vertical="top" wrapText="1"/>
    </xf>
    <xf numFmtId="0" fontId="5" fillId="4" borderId="10" xfId="0" applyFont="1" applyFill="1" applyBorder="1" applyAlignment="1">
      <alignment vertical="center" wrapText="1"/>
    </xf>
    <xf numFmtId="0" fontId="5" fillId="4" borderId="10" xfId="0" applyFont="1" applyFill="1" applyBorder="1" applyAlignment="1">
      <alignment wrapText="1"/>
    </xf>
    <xf numFmtId="0" fontId="1" fillId="0" borderId="10" xfId="0" applyFont="1" applyFill="1" applyBorder="1" applyAlignment="1">
      <alignment horizontal="center" vertical="center" wrapText="1"/>
    </xf>
    <xf numFmtId="0" fontId="14" fillId="0" borderId="0" xfId="0" applyFont="1" applyAlignment="1">
      <alignment horizontal="left"/>
    </xf>
    <xf numFmtId="0" fontId="14" fillId="0" borderId="0" xfId="0" applyFont="1" applyAlignment="1">
      <alignment horizontal="center"/>
    </xf>
    <xf numFmtId="0" fontId="4" fillId="4" borderId="10" xfId="0" applyFont="1" applyFill="1" applyBorder="1" applyAlignment="1">
      <alignment vertical="center" wrapText="1"/>
    </xf>
    <xf numFmtId="0" fontId="0" fillId="4" borderId="10" xfId="0" applyFill="1" applyBorder="1" applyAlignment="1">
      <alignment vertical="center" wrapText="1"/>
    </xf>
    <xf numFmtId="0" fontId="0" fillId="4" borderId="5" xfId="0" applyFill="1" applyBorder="1"/>
    <xf numFmtId="0" fontId="5" fillId="4" borderId="10" xfId="0" applyFont="1" applyFill="1" applyBorder="1" applyAlignment="1">
      <alignment vertical="center" wrapText="1"/>
    </xf>
    <xf numFmtId="0" fontId="1" fillId="4" borderId="10" xfId="0" applyFont="1" applyFill="1" applyBorder="1" applyAlignment="1">
      <alignment horizontal="left" vertical="top" wrapText="1"/>
    </xf>
    <xf numFmtId="0" fontId="1" fillId="4" borderId="0" xfId="0" applyFont="1" applyFill="1" applyBorder="1" applyAlignment="1">
      <alignment vertical="center"/>
    </xf>
    <xf numFmtId="0" fontId="5" fillId="4" borderId="0" xfId="0" applyFont="1" applyFill="1" applyBorder="1" applyAlignment="1">
      <alignment vertical="top"/>
    </xf>
    <xf numFmtId="0" fontId="14" fillId="4" borderId="0" xfId="0" applyFont="1" applyFill="1" applyBorder="1" applyAlignment="1">
      <alignment horizontal="center"/>
    </xf>
    <xf numFmtId="0" fontId="7" fillId="4" borderId="10" xfId="0" applyFont="1" applyFill="1" applyBorder="1" applyAlignment="1">
      <alignment horizontal="left" vertical="top" wrapText="1" readingOrder="1"/>
    </xf>
    <xf numFmtId="0" fontId="7" fillId="4" borderId="10" xfId="0" applyFont="1" applyFill="1" applyBorder="1" applyAlignment="1" applyProtection="1">
      <alignment horizontal="left" vertical="top" wrapText="1"/>
      <protection locked="0"/>
    </xf>
    <xf numFmtId="0" fontId="14" fillId="0" borderId="10" xfId="0" applyFont="1" applyBorder="1"/>
    <xf numFmtId="0" fontId="3" fillId="4" borderId="10" xfId="0" applyFont="1" applyFill="1" applyBorder="1"/>
    <xf numFmtId="0" fontId="3" fillId="3" borderId="10" xfId="0" applyFont="1" applyFill="1" applyBorder="1" applyAlignment="1">
      <alignment vertical="center"/>
    </xf>
    <xf numFmtId="0" fontId="8" fillId="5" borderId="10" xfId="0" applyFont="1" applyFill="1" applyBorder="1" applyAlignment="1">
      <alignment vertical="top" wrapText="1"/>
    </xf>
    <xf numFmtId="0" fontId="8" fillId="4" borderId="10" xfId="0" applyFont="1" applyFill="1" applyBorder="1" applyAlignment="1">
      <alignment horizontal="left" vertical="top" wrapText="1"/>
    </xf>
    <xf numFmtId="0" fontId="8" fillId="4" borderId="10" xfId="0" applyFont="1" applyFill="1" applyBorder="1" applyAlignment="1">
      <alignment horizontal="left" vertical="top" wrapText="1" readingOrder="1"/>
    </xf>
    <xf numFmtId="0" fontId="12" fillId="4" borderId="10" xfId="0" applyFont="1" applyFill="1" applyBorder="1" applyAlignment="1">
      <alignment horizontal="left" vertical="top"/>
    </xf>
    <xf numFmtId="0" fontId="5" fillId="0" borderId="10" xfId="0" applyFont="1" applyBorder="1" applyAlignment="1">
      <alignment horizontal="justify" vertical="top" wrapText="1"/>
    </xf>
    <xf numFmtId="0" fontId="17" fillId="3" borderId="10" xfId="0" applyFont="1" applyFill="1" applyBorder="1" applyAlignment="1">
      <alignment vertical="center"/>
    </xf>
    <xf numFmtId="0" fontId="26" fillId="4" borderId="10" xfId="0" applyFont="1" applyFill="1" applyBorder="1" applyAlignment="1">
      <alignment wrapText="1"/>
    </xf>
    <xf numFmtId="0" fontId="20" fillId="4" borderId="0" xfId="1" applyFill="1" applyBorder="1"/>
    <xf numFmtId="0" fontId="25" fillId="4" borderId="0" xfId="0" applyFont="1" applyFill="1" applyBorder="1"/>
    <xf numFmtId="0" fontId="5" fillId="4"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0" fillId="3" borderId="10" xfId="0" applyFill="1" applyBorder="1" applyAlignment="1"/>
    <xf numFmtId="0" fontId="1" fillId="4" borderId="10" xfId="0" applyFont="1" applyFill="1" applyBorder="1" applyAlignment="1">
      <alignment vertical="center"/>
    </xf>
    <xf numFmtId="0" fontId="14" fillId="0" borderId="0" xfId="0" applyFont="1" applyBorder="1"/>
    <xf numFmtId="0" fontId="5" fillId="6" borderId="10" xfId="0" applyFont="1" applyFill="1" applyBorder="1" applyAlignment="1">
      <alignment horizontal="left" vertical="top" wrapText="1"/>
    </xf>
    <xf numFmtId="0" fontId="1" fillId="6" borderId="10" xfId="0" applyFont="1" applyFill="1" applyBorder="1" applyAlignment="1">
      <alignment horizontal="left" vertical="top" wrapText="1"/>
    </xf>
    <xf numFmtId="0" fontId="7" fillId="4" borderId="10" xfId="0" applyFont="1" applyFill="1" applyBorder="1" applyAlignment="1">
      <alignment vertical="top" wrapText="1"/>
    </xf>
    <xf numFmtId="0" fontId="5" fillId="3" borderId="10" xfId="0" applyFont="1" applyFill="1" applyBorder="1" applyAlignment="1">
      <alignment horizontal="center"/>
    </xf>
    <xf numFmtId="0" fontId="5" fillId="4" borderId="10" xfId="0" applyFont="1" applyFill="1" applyBorder="1" applyAlignment="1">
      <alignment horizontal="left" vertical="top" wrapText="1"/>
    </xf>
    <xf numFmtId="0" fontId="1" fillId="4" borderId="10" xfId="0" applyFont="1" applyFill="1" applyBorder="1" applyAlignment="1">
      <alignment horizontal="left" vertical="top" wrapText="1"/>
    </xf>
    <xf numFmtId="0" fontId="5" fillId="4" borderId="10" xfId="0" applyFont="1" applyFill="1" applyBorder="1" applyAlignment="1">
      <alignment horizontal="left" vertical="center" wrapText="1"/>
    </xf>
    <xf numFmtId="0" fontId="5" fillId="4" borderId="10" xfId="0" applyFont="1" applyFill="1" applyBorder="1" applyAlignment="1">
      <alignment vertical="center" wrapText="1"/>
    </xf>
    <xf numFmtId="0" fontId="5" fillId="4" borderId="10" xfId="0" applyFont="1" applyFill="1" applyBorder="1" applyAlignment="1">
      <alignment horizontal="center"/>
    </xf>
    <xf numFmtId="0" fontId="5" fillId="4" borderId="10" xfId="0" applyFont="1" applyFill="1" applyBorder="1" applyAlignment="1">
      <alignment wrapText="1"/>
    </xf>
    <xf numFmtId="0" fontId="5" fillId="4" borderId="0" xfId="0" applyFont="1" applyFill="1" applyBorder="1" applyAlignment="1"/>
    <xf numFmtId="0" fontId="8" fillId="5" borderId="9" xfId="0" applyFont="1" applyFill="1" applyBorder="1" applyAlignment="1">
      <alignment vertical="center"/>
    </xf>
    <xf numFmtId="0" fontId="8" fillId="5" borderId="8" xfId="0" applyFont="1" applyFill="1" applyBorder="1" applyAlignment="1">
      <alignment vertical="center"/>
    </xf>
    <xf numFmtId="0" fontId="1" fillId="8" borderId="7" xfId="0" applyFont="1" applyFill="1" applyBorder="1" applyAlignment="1">
      <alignment vertical="center"/>
    </xf>
    <xf numFmtId="0" fontId="1" fillId="8" borderId="9" xfId="0" applyFont="1" applyFill="1" applyBorder="1" applyAlignment="1">
      <alignment vertical="center"/>
    </xf>
    <xf numFmtId="0" fontId="8" fillId="4" borderId="10" xfId="0" applyFont="1" applyFill="1" applyBorder="1" applyAlignment="1">
      <alignment vertical="top" wrapText="1"/>
    </xf>
    <xf numFmtId="0" fontId="5" fillId="4" borderId="0" xfId="0" applyFont="1" applyFill="1" applyAlignment="1">
      <alignment wrapText="1"/>
    </xf>
    <xf numFmtId="0" fontId="7" fillId="4" borderId="19" xfId="0" applyFont="1" applyFill="1" applyBorder="1" applyAlignment="1">
      <alignment wrapText="1"/>
    </xf>
    <xf numFmtId="0" fontId="9" fillId="4" borderId="9" xfId="0" applyFont="1" applyFill="1" applyBorder="1" applyAlignment="1">
      <alignment vertical="center" wrapText="1"/>
    </xf>
    <xf numFmtId="0" fontId="27" fillId="3" borderId="1" xfId="0" applyFont="1" applyFill="1" applyBorder="1" applyAlignment="1">
      <alignment vertical="center"/>
    </xf>
    <xf numFmtId="0" fontId="25" fillId="4" borderId="0" xfId="0" applyFont="1" applyFill="1" applyAlignment="1">
      <alignment vertical="center"/>
    </xf>
    <xf numFmtId="0" fontId="0" fillId="4" borderId="0" xfId="0" applyFont="1" applyFill="1" applyAlignment="1">
      <alignment vertical="center"/>
    </xf>
    <xf numFmtId="0" fontId="25" fillId="3" borderId="10" xfId="0" applyFont="1" applyFill="1" applyBorder="1" applyAlignment="1"/>
    <xf numFmtId="0" fontId="27" fillId="3" borderId="10" xfId="0" applyFont="1" applyFill="1" applyBorder="1"/>
    <xf numFmtId="0" fontId="25" fillId="4" borderId="0" xfId="0" applyFont="1" applyFill="1" applyBorder="1" applyAlignment="1">
      <alignment wrapText="1"/>
    </xf>
    <xf numFmtId="0" fontId="25" fillId="4" borderId="0" xfId="0" applyFont="1" applyFill="1"/>
    <xf numFmtId="0" fontId="5" fillId="4" borderId="0" xfId="0" applyFont="1" applyFill="1" applyBorder="1" applyAlignment="1">
      <alignment vertical="center" wrapText="1"/>
    </xf>
    <xf numFmtId="0" fontId="7" fillId="4" borderId="10" xfId="0" applyFont="1" applyFill="1" applyBorder="1" applyAlignment="1">
      <alignment horizontal="left" vertical="center" wrapText="1"/>
    </xf>
    <xf numFmtId="0" fontId="9" fillId="4" borderId="10" xfId="0" applyFont="1" applyFill="1" applyBorder="1" applyAlignment="1">
      <alignment wrapText="1"/>
    </xf>
    <xf numFmtId="0" fontId="9" fillId="4" borderId="10" xfId="0" applyFont="1" applyFill="1" applyBorder="1" applyAlignment="1">
      <alignment horizontal="left" vertical="center" wrapText="1"/>
    </xf>
    <xf numFmtId="0" fontId="5" fillId="4" borderId="10" xfId="0" applyFont="1" applyFill="1" applyBorder="1" applyAlignment="1">
      <alignment vertical="center" wrapText="1"/>
    </xf>
    <xf numFmtId="0" fontId="0" fillId="4" borderId="10" xfId="0" applyFill="1" applyBorder="1" applyAlignment="1">
      <alignment vertical="top"/>
    </xf>
    <xf numFmtId="0" fontId="1" fillId="4" borderId="10"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center" wrapText="1"/>
    </xf>
    <xf numFmtId="0" fontId="5" fillId="4" borderId="10" xfId="0" applyFont="1" applyFill="1" applyBorder="1" applyAlignment="1">
      <alignment wrapText="1"/>
    </xf>
    <xf numFmtId="0" fontId="1" fillId="4" borderId="10" xfId="0" applyFont="1" applyFill="1" applyBorder="1" applyAlignment="1">
      <alignment horizontal="left" vertical="top" wrapText="1"/>
    </xf>
    <xf numFmtId="0" fontId="5" fillId="4" borderId="10" xfId="0" applyFont="1" applyFill="1" applyBorder="1" applyAlignment="1">
      <alignment horizontal="left" vertical="top" wrapText="1"/>
    </xf>
    <xf numFmtId="0" fontId="28" fillId="4" borderId="10" xfId="0" applyFont="1" applyFill="1" applyBorder="1" applyAlignment="1">
      <alignment vertical="center" wrapText="1"/>
    </xf>
    <xf numFmtId="0" fontId="7" fillId="0" borderId="10" xfId="0" applyFont="1" applyBorder="1" applyAlignment="1">
      <alignment vertical="center" wrapText="1"/>
    </xf>
    <xf numFmtId="0" fontId="9" fillId="0" borderId="10" xfId="0" applyFont="1" applyBorder="1" applyAlignment="1">
      <alignment vertical="center" wrapText="1"/>
    </xf>
    <xf numFmtId="0" fontId="5" fillId="4" borderId="10" xfId="0" applyFont="1" applyFill="1" applyBorder="1" applyAlignment="1">
      <alignment vertical="center" wrapText="1"/>
    </xf>
    <xf numFmtId="0" fontId="1" fillId="4" borderId="10" xfId="0" applyFont="1" applyFill="1" applyBorder="1" applyAlignment="1">
      <alignment horizontal="left" vertical="top" wrapText="1"/>
    </xf>
    <xf numFmtId="0" fontId="7" fillId="4" borderId="10" xfId="0" applyFont="1" applyFill="1" applyBorder="1" applyAlignment="1">
      <alignment horizontal="left" vertical="top" wrapText="1"/>
    </xf>
    <xf numFmtId="0" fontId="5" fillId="4" borderId="10" xfId="0" applyFont="1" applyFill="1" applyBorder="1" applyAlignment="1">
      <alignment horizontal="justify" vertical="top"/>
    </xf>
    <xf numFmtId="0" fontId="5" fillId="4" borderId="10" xfId="0" applyFont="1" applyFill="1" applyBorder="1" applyAlignment="1">
      <alignment horizontal="justify" vertical="top" wrapText="1"/>
    </xf>
    <xf numFmtId="0" fontId="1" fillId="4" borderId="10" xfId="0" applyFont="1" applyFill="1" applyBorder="1" applyAlignment="1">
      <alignment horizontal="justify" vertical="top"/>
    </xf>
    <xf numFmtId="0" fontId="1" fillId="4" borderId="10" xfId="0" applyFont="1" applyFill="1" applyBorder="1" applyAlignment="1">
      <alignment horizontal="justify" vertical="top" wrapText="1"/>
    </xf>
    <xf numFmtId="0" fontId="5" fillId="0" borderId="10" xfId="0" applyFont="1" applyBorder="1" applyAlignment="1">
      <alignment horizontal="justify" vertical="center" wrapText="1"/>
    </xf>
    <xf numFmtId="0" fontId="30" fillId="7" borderId="10" xfId="0" applyFont="1" applyFill="1" applyBorder="1" applyAlignment="1">
      <alignment horizontal="left" vertical="top" wrapText="1" readingOrder="1"/>
    </xf>
    <xf numFmtId="0" fontId="9" fillId="7" borderId="30" xfId="0" applyFont="1" applyFill="1" applyBorder="1" applyAlignment="1">
      <alignment horizontal="left" vertical="top" wrapText="1" readingOrder="1"/>
    </xf>
    <xf numFmtId="0" fontId="5" fillId="5" borderId="10" xfId="0" applyFont="1" applyFill="1" applyBorder="1" applyAlignment="1">
      <alignment horizontal="left" vertical="top" wrapText="1"/>
    </xf>
    <xf numFmtId="0" fontId="1" fillId="5" borderId="10" xfId="0" applyFont="1" applyFill="1" applyBorder="1" applyAlignment="1">
      <alignment horizontal="left" vertical="top" wrapText="1"/>
    </xf>
    <xf numFmtId="0" fontId="5" fillId="5" borderId="10" xfId="0" applyFont="1" applyFill="1" applyBorder="1" applyAlignment="1">
      <alignment horizontal="left" vertical="center" wrapText="1"/>
    </xf>
    <xf numFmtId="0" fontId="7" fillId="5" borderId="9" xfId="0" applyFont="1" applyFill="1" applyBorder="1" applyAlignment="1">
      <alignment horizontal="left" vertical="top" wrapText="1" readingOrder="1"/>
    </xf>
    <xf numFmtId="0" fontId="7" fillId="5" borderId="0" xfId="0" applyFont="1" applyFill="1" applyAlignment="1">
      <alignment horizontal="left" vertical="top" wrapText="1" readingOrder="1"/>
    </xf>
    <xf numFmtId="0" fontId="7" fillId="5" borderId="8" xfId="0" applyFont="1" applyFill="1" applyBorder="1" applyAlignment="1">
      <alignment horizontal="left" vertical="top" wrapText="1" readingOrder="1"/>
    </xf>
    <xf numFmtId="0" fontId="5" fillId="5" borderId="10" xfId="0" applyFont="1" applyFill="1" applyBorder="1" applyAlignment="1">
      <alignment vertical="center" wrapText="1"/>
    </xf>
    <xf numFmtId="0" fontId="10" fillId="5" borderId="10" xfId="0" applyFont="1" applyFill="1" applyBorder="1" applyAlignment="1">
      <alignment horizontal="left" vertical="top" wrapText="1" readingOrder="1"/>
    </xf>
    <xf numFmtId="0" fontId="1" fillId="5" borderId="23" xfId="0" applyFont="1" applyFill="1" applyBorder="1" applyAlignment="1">
      <alignment horizontal="left" vertical="top" wrapText="1"/>
    </xf>
    <xf numFmtId="0" fontId="5" fillId="5" borderId="24" xfId="0" applyFont="1" applyFill="1" applyBorder="1" applyAlignment="1">
      <alignment horizontal="left" vertical="top" wrapText="1"/>
    </xf>
    <xf numFmtId="0" fontId="5" fillId="5" borderId="25" xfId="0" applyFont="1" applyFill="1" applyBorder="1" applyAlignment="1">
      <alignment horizontal="left" vertical="top" wrapText="1"/>
    </xf>
    <xf numFmtId="0" fontId="1" fillId="5" borderId="26" xfId="0" applyFont="1" applyFill="1" applyBorder="1" applyAlignment="1">
      <alignment horizontal="left" vertical="top" wrapText="1"/>
    </xf>
    <xf numFmtId="0" fontId="5" fillId="5" borderId="13" xfId="0" applyFont="1" applyFill="1" applyBorder="1" applyAlignment="1">
      <alignment horizontal="left" vertical="top" wrapText="1"/>
    </xf>
    <xf numFmtId="0" fontId="5" fillId="5" borderId="27" xfId="0" applyFont="1" applyFill="1" applyBorder="1" applyAlignment="1">
      <alignment horizontal="left" vertical="top" wrapText="1"/>
    </xf>
    <xf numFmtId="0" fontId="5" fillId="5" borderId="28" xfId="0" applyFont="1" applyFill="1" applyBorder="1" applyAlignment="1">
      <alignment horizontal="left" vertical="top" wrapText="1"/>
    </xf>
    <xf numFmtId="0" fontId="5" fillId="5" borderId="29" xfId="0" applyFont="1" applyFill="1" applyBorder="1" applyAlignment="1">
      <alignment horizontal="left" vertical="top" wrapText="1"/>
    </xf>
    <xf numFmtId="0" fontId="1" fillId="5" borderId="24" xfId="0" applyFont="1" applyFill="1" applyBorder="1" applyAlignment="1">
      <alignment horizontal="left" vertical="top" wrapText="1"/>
    </xf>
    <xf numFmtId="0" fontId="1" fillId="5" borderId="30" xfId="0" applyFont="1" applyFill="1" applyBorder="1" applyAlignment="1">
      <alignment horizontal="left" vertical="top" wrapText="1"/>
    </xf>
    <xf numFmtId="0" fontId="5" fillId="5" borderId="7" xfId="0" applyFont="1" applyFill="1" applyBorder="1" applyAlignment="1">
      <alignment horizontal="left" vertical="top"/>
    </xf>
    <xf numFmtId="0" fontId="5" fillId="5" borderId="28" xfId="0" applyFont="1" applyFill="1" applyBorder="1" applyAlignment="1">
      <alignment horizontal="left" vertical="top"/>
    </xf>
    <xf numFmtId="0" fontId="1" fillId="5" borderId="31" xfId="0" applyFont="1" applyFill="1" applyBorder="1" applyAlignment="1">
      <alignment horizontal="left" vertical="top" wrapText="1"/>
    </xf>
    <xf numFmtId="0" fontId="5" fillId="5" borderId="32" xfId="0" applyFont="1" applyFill="1" applyBorder="1" applyAlignment="1">
      <alignment horizontal="left" vertical="top" wrapText="1"/>
    </xf>
    <xf numFmtId="0" fontId="5" fillId="5" borderId="22" xfId="0" applyFont="1" applyFill="1" applyBorder="1" applyAlignment="1">
      <alignment horizontal="left" vertical="top" wrapText="1"/>
    </xf>
    <xf numFmtId="0" fontId="7" fillId="5" borderId="33" xfId="0" applyFont="1" applyFill="1" applyBorder="1" applyAlignment="1" applyProtection="1">
      <alignment horizontal="left" vertical="top" wrapText="1"/>
      <protection locked="0"/>
    </xf>
    <xf numFmtId="0" fontId="5" fillId="5" borderId="10" xfId="0" applyFont="1" applyFill="1" applyBorder="1" applyAlignment="1">
      <alignment vertical="top" wrapText="1"/>
    </xf>
    <xf numFmtId="0" fontId="5" fillId="5" borderId="10" xfId="0" applyFont="1" applyFill="1" applyBorder="1" applyAlignment="1">
      <alignment wrapText="1"/>
    </xf>
    <xf numFmtId="0" fontId="7" fillId="5" borderId="34" xfId="0" applyFont="1" applyFill="1" applyBorder="1" applyAlignment="1" applyProtection="1">
      <alignment horizontal="left" vertical="top" wrapText="1"/>
      <protection locked="0"/>
    </xf>
    <xf numFmtId="0" fontId="1" fillId="5" borderId="21" xfId="0" applyFont="1" applyFill="1" applyBorder="1" applyAlignment="1">
      <alignment horizontal="left" vertical="top" wrapText="1"/>
    </xf>
    <xf numFmtId="0" fontId="9" fillId="5" borderId="10" xfId="0" applyFont="1" applyFill="1" applyBorder="1" applyAlignment="1" applyProtection="1">
      <alignment horizontal="left" vertical="top" wrapText="1"/>
      <protection locked="0"/>
    </xf>
    <xf numFmtId="0" fontId="9" fillId="5" borderId="10" xfId="0" applyFont="1" applyFill="1" applyBorder="1" applyAlignment="1">
      <alignment horizontal="left" vertical="top" wrapText="1"/>
    </xf>
    <xf numFmtId="0" fontId="1" fillId="5" borderId="19" xfId="0" applyFont="1" applyFill="1" applyBorder="1" applyAlignment="1">
      <alignment horizontal="left" vertical="top" wrapText="1"/>
    </xf>
    <xf numFmtId="0" fontId="5" fillId="5" borderId="19" xfId="0" applyFont="1" applyFill="1" applyBorder="1" applyAlignment="1">
      <alignment horizontal="left" vertical="top" wrapText="1"/>
    </xf>
    <xf numFmtId="0" fontId="5" fillId="4" borderId="10" xfId="0" applyFont="1" applyFill="1" applyBorder="1" applyAlignment="1">
      <alignment wrapText="1"/>
    </xf>
    <xf numFmtId="0" fontId="5" fillId="4" borderId="10" xfId="0" applyFont="1" applyFill="1" applyBorder="1" applyAlignment="1">
      <alignment horizontal="left" vertical="center" wrapText="1"/>
    </xf>
    <xf numFmtId="0" fontId="5" fillId="4" borderId="10" xfId="0" applyFont="1" applyFill="1" applyBorder="1" applyAlignment="1">
      <alignment vertical="top" wrapText="1"/>
    </xf>
    <xf numFmtId="0" fontId="1" fillId="4" borderId="23" xfId="0" applyFont="1" applyFill="1" applyBorder="1" applyAlignment="1">
      <alignment horizontal="left" vertical="top" wrapText="1"/>
    </xf>
    <xf numFmtId="0" fontId="5" fillId="4" borderId="24" xfId="0" applyFont="1" applyFill="1" applyBorder="1" applyAlignment="1">
      <alignment horizontal="left" vertical="top" wrapText="1"/>
    </xf>
    <xf numFmtId="0" fontId="5" fillId="4" borderId="29" xfId="0" applyFont="1" applyFill="1" applyBorder="1" applyAlignment="1">
      <alignment horizontal="left" vertical="top" wrapText="1"/>
    </xf>
    <xf numFmtId="0" fontId="5" fillId="4" borderId="10" xfId="0" applyFont="1" applyFill="1" applyBorder="1" applyAlignment="1">
      <alignment horizontal="center"/>
    </xf>
    <xf numFmtId="49" fontId="10" fillId="0" borderId="0" xfId="0" applyNumberFormat="1" applyFont="1" applyAlignment="1">
      <alignment wrapText="1"/>
    </xf>
    <xf numFmtId="0" fontId="9" fillId="4" borderId="19" xfId="0" applyFont="1" applyFill="1" applyBorder="1" applyAlignment="1">
      <alignment horizontal="left" vertical="center" wrapText="1"/>
    </xf>
    <xf numFmtId="0" fontId="9" fillId="4" borderId="10" xfId="0" applyFont="1" applyFill="1" applyBorder="1" applyAlignment="1">
      <alignment vertical="center"/>
    </xf>
    <xf numFmtId="0" fontId="5" fillId="4" borderId="10" xfId="0" applyFont="1" applyFill="1" applyBorder="1" applyAlignment="1">
      <alignment vertical="center" wrapText="1"/>
    </xf>
    <xf numFmtId="0" fontId="9" fillId="4" borderId="19" xfId="0" applyFont="1" applyFill="1" applyBorder="1" applyAlignment="1">
      <alignment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9" fillId="4" borderId="10"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0" borderId="10" xfId="0" applyFont="1" applyBorder="1" applyAlignment="1">
      <alignment wrapText="1"/>
    </xf>
    <xf numFmtId="0" fontId="5" fillId="4" borderId="10" xfId="0" applyFont="1" applyFill="1" applyBorder="1" applyAlignment="1">
      <alignment horizontal="left" vertical="center" wrapText="1"/>
    </xf>
    <xf numFmtId="0" fontId="9" fillId="4" borderId="10" xfId="0" applyFont="1" applyFill="1" applyBorder="1" applyAlignment="1">
      <alignment horizontal="left" vertical="top" wrapText="1"/>
    </xf>
    <xf numFmtId="0" fontId="7" fillId="4" borderId="10" xfId="0" applyFont="1" applyFill="1" applyBorder="1" applyAlignment="1">
      <alignment horizontal="left" vertical="top" wrapText="1"/>
    </xf>
    <xf numFmtId="0" fontId="0" fillId="4" borderId="0" xfId="0" applyFill="1" applyAlignment="1">
      <alignment vertical="center" wrapText="1"/>
    </xf>
    <xf numFmtId="0" fontId="0" fillId="2" borderId="0" xfId="0" applyFill="1" applyAlignment="1">
      <alignment vertical="center" wrapText="1"/>
    </xf>
    <xf numFmtId="0" fontId="9" fillId="4" borderId="0" xfId="0" applyFont="1" applyFill="1" applyAlignment="1">
      <alignment horizontal="left" vertical="top" wrapText="1"/>
    </xf>
    <xf numFmtId="0" fontId="7" fillId="4" borderId="10" xfId="0" applyFont="1" applyFill="1" applyBorder="1" applyAlignment="1">
      <alignment horizontal="left" vertical="top"/>
    </xf>
    <xf numFmtId="0" fontId="1" fillId="4" borderId="10" xfId="0" applyFont="1" applyFill="1" applyBorder="1" applyAlignment="1">
      <alignment horizontal="left" vertical="top" wrapText="1"/>
    </xf>
    <xf numFmtId="0" fontId="5" fillId="4" borderId="10" xfId="0" applyFont="1" applyFill="1" applyBorder="1" applyAlignment="1">
      <alignment vertical="top" wrapText="1"/>
    </xf>
    <xf numFmtId="0" fontId="1" fillId="4" borderId="18" xfId="0" applyFont="1" applyFill="1" applyBorder="1" applyAlignment="1">
      <alignment horizontal="left" vertical="top" wrapText="1"/>
    </xf>
    <xf numFmtId="0" fontId="7" fillId="0" borderId="10" xfId="0" applyFont="1" applyBorder="1" applyAlignment="1">
      <alignment horizontal="left" vertical="top" wrapText="1"/>
    </xf>
    <xf numFmtId="0" fontId="9" fillId="0" borderId="10" xfId="0" applyFont="1" applyBorder="1" applyAlignment="1">
      <alignment vertical="top" wrapText="1"/>
    </xf>
    <xf numFmtId="0" fontId="7" fillId="0" borderId="18"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vertical="top"/>
    </xf>
    <xf numFmtId="0" fontId="7" fillId="0" borderId="19" xfId="0" applyFont="1" applyBorder="1" applyAlignment="1">
      <alignment horizontal="left" vertical="top" wrapText="1"/>
    </xf>
    <xf numFmtId="0" fontId="9" fillId="0" borderId="10" xfId="0" applyFont="1" applyBorder="1" applyAlignment="1">
      <alignment vertical="top"/>
    </xf>
    <xf numFmtId="0" fontId="9" fillId="0" borderId="9" xfId="0" applyFont="1" applyBorder="1" applyAlignment="1">
      <alignment vertical="top"/>
    </xf>
    <xf numFmtId="0" fontId="9" fillId="0" borderId="0" xfId="0" applyFont="1" applyAlignment="1">
      <alignment vertical="top" wrapText="1"/>
    </xf>
    <xf numFmtId="0" fontId="9" fillId="0" borderId="10" xfId="0" applyFont="1" applyBorder="1" applyAlignment="1">
      <alignment horizontal="center" vertical="top" wrapText="1"/>
    </xf>
    <xf numFmtId="0" fontId="7" fillId="0" borderId="10" xfId="0" applyFont="1" applyBorder="1" applyAlignment="1">
      <alignment horizontal="justify" vertical="top" wrapText="1"/>
    </xf>
    <xf numFmtId="0" fontId="9" fillId="0" borderId="10" xfId="0" applyFont="1" applyBorder="1" applyAlignment="1">
      <alignment horizontal="justify" vertical="top" wrapText="1"/>
    </xf>
    <xf numFmtId="0" fontId="7" fillId="0" borderId="10" xfId="0" applyFont="1" applyBorder="1" applyAlignment="1">
      <alignment vertical="top" wrapText="1"/>
    </xf>
    <xf numFmtId="0" fontId="5" fillId="4" borderId="10" xfId="0" applyFont="1" applyFill="1" applyBorder="1" applyAlignment="1">
      <alignment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7" fillId="4" borderId="10" xfId="0" applyFont="1" applyFill="1" applyBorder="1" applyAlignment="1">
      <alignment vertical="top" wrapText="1"/>
    </xf>
    <xf numFmtId="0" fontId="9" fillId="4" borderId="10" xfId="0" applyFont="1" applyFill="1" applyBorder="1" applyAlignment="1">
      <alignment vertical="center" wrapText="1"/>
    </xf>
    <xf numFmtId="0" fontId="7" fillId="4" borderId="18" xfId="0" applyFont="1" applyFill="1" applyBorder="1" applyAlignment="1">
      <alignment vertical="top" wrapText="1"/>
    </xf>
    <xf numFmtId="0" fontId="9" fillId="4" borderId="18" xfId="0" applyFont="1" applyFill="1" applyBorder="1" applyAlignment="1">
      <alignment vertical="top" wrapText="1"/>
    </xf>
    <xf numFmtId="0" fontId="10" fillId="0" borderId="10" xfId="0" applyFont="1" applyFill="1" applyBorder="1" applyAlignment="1">
      <alignment vertical="center" wrapText="1"/>
    </xf>
    <xf numFmtId="0" fontId="8" fillId="0" borderId="10" xfId="0" applyFont="1" applyFill="1" applyBorder="1" applyAlignment="1">
      <alignment vertical="center" wrapText="1"/>
    </xf>
    <xf numFmtId="0" fontId="0" fillId="0" borderId="0" xfId="0" applyFill="1" applyBorder="1"/>
    <xf numFmtId="0" fontId="0" fillId="0" borderId="5" xfId="0" applyFill="1" applyBorder="1"/>
    <xf numFmtId="0" fontId="0" fillId="0" borderId="10" xfId="0" applyFill="1" applyBorder="1"/>
    <xf numFmtId="0" fontId="32" fillId="0" borderId="10" xfId="0" applyFont="1" applyBorder="1" applyAlignment="1">
      <alignment vertical="top" wrapText="1"/>
    </xf>
    <xf numFmtId="0" fontId="33" fillId="0" borderId="10" xfId="0" applyFont="1" applyBorder="1" applyAlignment="1">
      <alignment vertical="top" wrapText="1"/>
    </xf>
    <xf numFmtId="0" fontId="32" fillId="4" borderId="10" xfId="0" applyFont="1" applyFill="1" applyBorder="1" applyAlignment="1">
      <alignment vertical="top" wrapText="1"/>
    </xf>
    <xf numFmtId="0" fontId="33" fillId="4" borderId="10" xfId="0" applyFont="1" applyFill="1" applyBorder="1" applyAlignment="1">
      <alignment vertical="top" wrapText="1"/>
    </xf>
    <xf numFmtId="0" fontId="9" fillId="4" borderId="10" xfId="0" applyFont="1" applyFill="1" applyBorder="1" applyAlignment="1">
      <alignment horizontal="left" vertical="top" wrapText="1"/>
    </xf>
    <xf numFmtId="0" fontId="5" fillId="4" borderId="10" xfId="0" applyFont="1" applyFill="1" applyBorder="1" applyAlignment="1">
      <alignment horizontal="left" vertical="top" wrapText="1"/>
    </xf>
    <xf numFmtId="0" fontId="1" fillId="4" borderId="10" xfId="0" applyFont="1" applyFill="1" applyBorder="1" applyAlignment="1">
      <alignment horizontal="left" vertical="top" wrapText="1"/>
    </xf>
    <xf numFmtId="0" fontId="5" fillId="4" borderId="10" xfId="0" applyFont="1" applyFill="1" applyBorder="1" applyAlignment="1">
      <alignment vertical="top" wrapText="1"/>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1" fillId="0" borderId="10" xfId="0" applyFont="1" applyFill="1" applyBorder="1" applyAlignment="1">
      <alignment horizontal="center" vertical="center" wrapText="1"/>
    </xf>
    <xf numFmtId="0" fontId="1" fillId="9" borderId="10" xfId="0" applyFont="1" applyFill="1" applyBorder="1" applyAlignment="1">
      <alignment horizontal="center"/>
    </xf>
    <xf numFmtId="0" fontId="1" fillId="9" borderId="10" xfId="0" applyFont="1" applyFill="1" applyBorder="1" applyAlignment="1">
      <alignment horizontal="center" vertical="center" wrapText="1"/>
    </xf>
    <xf numFmtId="0" fontId="1" fillId="9" borderId="10" xfId="0" applyFont="1" applyFill="1" applyBorder="1" applyAlignment="1">
      <alignment vertical="center" wrapText="1"/>
    </xf>
    <xf numFmtId="0" fontId="1" fillId="9" borderId="10" xfId="0" applyFont="1" applyFill="1" applyBorder="1" applyAlignment="1">
      <alignment horizontal="left" vertical="center" wrapText="1"/>
    </xf>
    <xf numFmtId="0" fontId="7" fillId="9" borderId="10" xfId="0" applyFont="1" applyFill="1" applyBorder="1" applyAlignment="1">
      <alignment horizontal="left" vertical="center" wrapText="1"/>
    </xf>
    <xf numFmtId="0" fontId="7" fillId="9" borderId="10" xfId="0" applyFont="1" applyFill="1" applyBorder="1" applyAlignment="1">
      <alignment vertical="center" wrapText="1"/>
    </xf>
    <xf numFmtId="0" fontId="0" fillId="4" borderId="0" xfId="0" applyFill="1" applyBorder="1" applyAlignment="1">
      <alignment vertical="center" wrapText="1"/>
    </xf>
    <xf numFmtId="0" fontId="1" fillId="0" borderId="18" xfId="0" applyFont="1" applyFill="1" applyBorder="1" applyAlignment="1">
      <alignment horizontal="center" vertical="center" wrapText="1"/>
    </xf>
    <xf numFmtId="0" fontId="6" fillId="0" borderId="10" xfId="0" applyFont="1" applyFill="1" applyBorder="1" applyAlignment="1">
      <alignment vertical="center" wrapText="1"/>
    </xf>
    <xf numFmtId="0" fontId="6" fillId="0" borderId="14" xfId="0" applyFont="1" applyFill="1" applyBorder="1" applyAlignment="1">
      <alignment vertical="center" wrapText="1"/>
    </xf>
    <xf numFmtId="0" fontId="1" fillId="0" borderId="13"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5" fillId="0" borderId="7" xfId="0" applyFont="1" applyFill="1" applyBorder="1" applyAlignment="1">
      <alignment vertical="center" wrapText="1"/>
    </xf>
    <xf numFmtId="0" fontId="5" fillId="9" borderId="18" xfId="0" applyFont="1" applyFill="1" applyBorder="1" applyAlignment="1">
      <alignment vertical="center" wrapText="1"/>
    </xf>
    <xf numFmtId="0" fontId="0" fillId="4" borderId="21" xfId="0" applyFill="1" applyBorder="1" applyAlignment="1">
      <alignment vertical="top"/>
    </xf>
    <xf numFmtId="0" fontId="1" fillId="9" borderId="10" xfId="0" applyFont="1" applyFill="1" applyBorder="1" applyAlignment="1">
      <alignment horizontal="center" vertical="top" wrapText="1"/>
    </xf>
    <xf numFmtId="0" fontId="5" fillId="3" borderId="10" xfId="0" applyFont="1" applyFill="1" applyBorder="1" applyAlignment="1">
      <alignment horizontal="center"/>
    </xf>
    <xf numFmtId="0" fontId="1" fillId="4" borderId="10" xfId="0" applyFont="1" applyFill="1" applyBorder="1" applyAlignment="1">
      <alignment horizontal="center" vertical="center"/>
    </xf>
    <xf numFmtId="0" fontId="8" fillId="5" borderId="10" xfId="0" applyFont="1" applyFill="1" applyBorder="1" applyAlignment="1">
      <alignment horizontal="left" vertical="center"/>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8" fillId="5" borderId="9" xfId="0" applyFont="1" applyFill="1" applyBorder="1" applyAlignment="1">
      <alignment horizontal="left" vertical="center"/>
    </xf>
    <xf numFmtId="0" fontId="1" fillId="3" borderId="10" xfId="0" applyFont="1" applyFill="1" applyBorder="1" applyAlignment="1">
      <alignment horizontal="center"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5" fillId="4" borderId="10" xfId="0" applyFont="1" applyFill="1" applyBorder="1" applyAlignment="1">
      <alignment horizontal="left" vertical="center"/>
    </xf>
    <xf numFmtId="0" fontId="19" fillId="2" borderId="10" xfId="0" applyFont="1" applyFill="1" applyBorder="1" applyAlignment="1">
      <alignment horizontal="center" vertic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0" fillId="3" borderId="10" xfId="0" applyFill="1" applyBorder="1" applyAlignment="1">
      <alignment horizontal="center"/>
    </xf>
    <xf numFmtId="0" fontId="1" fillId="4" borderId="10" xfId="0" applyFont="1" applyFill="1" applyBorder="1" applyAlignment="1">
      <alignment horizontal="left" vertical="center"/>
    </xf>
    <xf numFmtId="0" fontId="3" fillId="3" borderId="10" xfId="0" applyFont="1" applyFill="1" applyBorder="1" applyAlignment="1">
      <alignment horizontal="center"/>
    </xf>
    <xf numFmtId="0" fontId="1" fillId="3" borderId="10" xfId="0" applyFont="1" applyFill="1" applyBorder="1" applyAlignment="1">
      <alignment horizontal="left" vertical="center"/>
    </xf>
    <xf numFmtId="0" fontId="0" fillId="3" borderId="10" xfId="0" applyFill="1" applyBorder="1" applyAlignment="1">
      <alignment horizontal="center" vertical="center"/>
    </xf>
    <xf numFmtId="0" fontId="1" fillId="3" borderId="10" xfId="0" applyFont="1" applyFill="1" applyBorder="1" applyAlignment="1">
      <alignment horizontal="center" vertical="top" wrapText="1"/>
    </xf>
    <xf numFmtId="0" fontId="1" fillId="6" borderId="10" xfId="0" applyFont="1" applyFill="1" applyBorder="1" applyAlignment="1">
      <alignment horizontal="left" vertical="center"/>
    </xf>
    <xf numFmtId="0" fontId="9" fillId="4" borderId="10" xfId="0" applyFont="1" applyFill="1" applyBorder="1" applyAlignment="1">
      <alignment horizontal="left" vertical="top" wrapText="1"/>
    </xf>
    <xf numFmtId="0" fontId="7" fillId="4" borderId="10" xfId="0" applyFont="1" applyFill="1" applyBorder="1" applyAlignment="1">
      <alignment horizontal="left" vertical="top"/>
    </xf>
    <xf numFmtId="0" fontId="7" fillId="4" borderId="10" xfId="0" applyFont="1" applyFill="1" applyBorder="1" applyAlignment="1">
      <alignment horizontal="left" vertical="top" wrapText="1"/>
    </xf>
    <xf numFmtId="0" fontId="5" fillId="4" borderId="10" xfId="0" applyFont="1" applyFill="1" applyBorder="1" applyAlignment="1">
      <alignment horizontal="left" vertical="top" wrapText="1"/>
    </xf>
    <xf numFmtId="0" fontId="1" fillId="4" borderId="10" xfId="0" applyFont="1" applyFill="1" applyBorder="1" applyAlignment="1">
      <alignment horizontal="left" vertical="top" wrapText="1"/>
    </xf>
    <xf numFmtId="0" fontId="0" fillId="4" borderId="10" xfId="0" applyFill="1" applyBorder="1" applyAlignment="1">
      <alignment horizontal="center" vertical="center"/>
    </xf>
    <xf numFmtId="0" fontId="1" fillId="0" borderId="10" xfId="0" applyFont="1" applyFill="1" applyBorder="1" applyAlignment="1">
      <alignment horizontal="left" vertical="center"/>
    </xf>
    <xf numFmtId="0" fontId="5" fillId="4" borderId="10" xfId="0" applyFont="1" applyFill="1" applyBorder="1" applyAlignment="1">
      <alignment horizontal="left" vertical="center" wrapText="1"/>
    </xf>
    <xf numFmtId="0" fontId="5" fillId="4" borderId="10" xfId="0" applyFont="1" applyFill="1" applyBorder="1" applyAlignment="1">
      <alignment vertical="top" wrapText="1"/>
    </xf>
    <xf numFmtId="0" fontId="10" fillId="4" borderId="10" xfId="0" applyFont="1" applyFill="1" applyBorder="1" applyAlignment="1">
      <alignment vertical="top" wrapText="1"/>
    </xf>
    <xf numFmtId="0" fontId="5" fillId="4" borderId="10" xfId="0" applyFont="1" applyFill="1" applyBorder="1" applyAlignment="1">
      <alignment horizontal="center"/>
    </xf>
    <xf numFmtId="0" fontId="17" fillId="3" borderId="10" xfId="0" applyFont="1" applyFill="1" applyBorder="1" applyAlignment="1">
      <alignment horizontal="center" vertical="center"/>
    </xf>
    <xf numFmtId="0" fontId="5" fillId="4" borderId="10" xfId="0" applyFont="1" applyFill="1" applyBorder="1" applyAlignment="1">
      <alignment horizontal="center" vertical="top" wrapText="1"/>
    </xf>
    <xf numFmtId="0" fontId="5" fillId="4" borderId="10" xfId="0" applyFont="1" applyFill="1" applyBorder="1" applyAlignment="1">
      <alignment vertical="center" wrapText="1"/>
    </xf>
    <xf numFmtId="0" fontId="5" fillId="0" borderId="10" xfId="0" applyFont="1" applyBorder="1" applyAlignment="1">
      <alignment horizontal="center"/>
    </xf>
    <xf numFmtId="0" fontId="10" fillId="5" borderId="10" xfId="0" applyFont="1" applyFill="1" applyBorder="1" applyAlignment="1">
      <alignment vertical="top" wrapText="1"/>
    </xf>
    <xf numFmtId="0" fontId="5" fillId="4" borderId="10" xfId="0" applyFont="1" applyFill="1" applyBorder="1" applyAlignment="1">
      <alignment wrapText="1"/>
    </xf>
    <xf numFmtId="0" fontId="1" fillId="0" borderId="10" xfId="0" applyFont="1" applyFill="1" applyBorder="1" applyAlignment="1">
      <alignment horizontal="left" vertical="top" wrapText="1"/>
    </xf>
    <xf numFmtId="0" fontId="2" fillId="0" borderId="10" xfId="0" applyFont="1" applyFill="1" applyBorder="1" applyAlignment="1">
      <alignment horizontal="left" vertical="top" wrapText="1"/>
    </xf>
    <xf numFmtId="0" fontId="1" fillId="0" borderId="10" xfId="0" applyFont="1" applyFill="1" applyBorder="1" applyAlignment="1">
      <alignment vertical="top" wrapText="1"/>
    </xf>
    <xf numFmtId="0" fontId="2" fillId="0" borderId="10" xfId="0" applyFont="1" applyFill="1" applyBorder="1" applyAlignment="1">
      <alignment vertical="top" wrapText="1"/>
    </xf>
    <xf numFmtId="0" fontId="3" fillId="3" borderId="10" xfId="0" applyFont="1" applyFill="1" applyBorder="1" applyAlignment="1">
      <alignment horizontal="center" vertical="center"/>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17" fillId="3" borderId="10" xfId="0" applyFont="1" applyFill="1" applyBorder="1" applyAlignment="1">
      <alignment horizontal="center"/>
    </xf>
    <xf numFmtId="0" fontId="9" fillId="4" borderId="10" xfId="0" applyFont="1" applyFill="1" applyBorder="1" applyAlignment="1">
      <alignment horizontal="left" vertical="top"/>
    </xf>
    <xf numFmtId="0" fontId="1" fillId="4" borderId="10" xfId="0" applyFont="1" applyFill="1" applyBorder="1" applyAlignment="1">
      <alignment horizontal="left"/>
    </xf>
    <xf numFmtId="0" fontId="7" fillId="4" borderId="19"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9"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vertical="top"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 fillId="4" borderId="7" xfId="0" applyFont="1" applyFill="1" applyBorder="1" applyAlignment="1">
      <alignment horizontal="left" vertical="center"/>
    </xf>
    <xf numFmtId="0" fontId="5" fillId="3" borderId="9" xfId="0" applyFont="1" applyFill="1" applyBorder="1" applyAlignment="1">
      <alignment horizontal="center"/>
    </xf>
    <xf numFmtId="0" fontId="7" fillId="0" borderId="19" xfId="0" applyFont="1" applyBorder="1" applyAlignment="1">
      <alignment horizontal="left" vertical="top" wrapText="1"/>
    </xf>
    <xf numFmtId="0" fontId="7" fillId="0" borderId="16" xfId="0" applyFont="1" applyBorder="1" applyAlignment="1">
      <alignment horizontal="left" vertical="top" wrapText="1"/>
    </xf>
    <xf numFmtId="0" fontId="17" fillId="3" borderId="7" xfId="0" applyFont="1" applyFill="1" applyBorder="1" applyAlignment="1">
      <alignment horizontal="center"/>
    </xf>
    <xf numFmtId="0" fontId="17" fillId="3" borderId="8" xfId="0" applyFont="1" applyFill="1" applyBorder="1" applyAlignment="1">
      <alignment horizontal="center"/>
    </xf>
    <xf numFmtId="0" fontId="17" fillId="3" borderId="9" xfId="0" applyFont="1" applyFill="1" applyBorder="1" applyAlignment="1">
      <alignment horizontal="center"/>
    </xf>
    <xf numFmtId="0" fontId="5" fillId="4" borderId="19" xfId="0" applyFont="1" applyFill="1" applyBorder="1" applyAlignment="1">
      <alignment horizontal="left" vertical="top" wrapText="1"/>
    </xf>
    <xf numFmtId="0" fontId="5" fillId="4" borderId="16" xfId="0" applyFont="1" applyFill="1" applyBorder="1" applyAlignment="1">
      <alignment horizontal="left" vertical="top" wrapText="1"/>
    </xf>
    <xf numFmtId="0" fontId="5" fillId="4" borderId="18" xfId="0" applyFont="1" applyFill="1" applyBorder="1" applyAlignment="1">
      <alignment horizontal="left" vertical="top" wrapText="1"/>
    </xf>
    <xf numFmtId="0" fontId="1" fillId="4" borderId="19" xfId="0" applyFont="1" applyFill="1" applyBorder="1" applyAlignment="1">
      <alignment horizontal="left" vertical="top" wrapText="1"/>
    </xf>
    <xf numFmtId="0" fontId="5" fillId="4" borderId="19" xfId="0" applyFont="1" applyFill="1" applyBorder="1" applyAlignment="1">
      <alignment vertical="top" wrapText="1"/>
    </xf>
    <xf numFmtId="0" fontId="5" fillId="4" borderId="16" xfId="0" applyFont="1" applyFill="1" applyBorder="1" applyAlignment="1">
      <alignment vertical="top" wrapText="1"/>
    </xf>
    <xf numFmtId="0" fontId="5" fillId="4" borderId="18" xfId="0" applyFont="1" applyFill="1" applyBorder="1" applyAlignment="1">
      <alignment vertical="top" wrapText="1"/>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1" fillId="0" borderId="12" xfId="0" applyFont="1" applyBorder="1" applyAlignment="1">
      <alignment horizontal="left" vertical="center"/>
    </xf>
    <xf numFmtId="0" fontId="1" fillId="0" borderId="10" xfId="0" applyFont="1" applyBorder="1" applyAlignment="1">
      <alignment horizontal="left" vertical="center"/>
    </xf>
    <xf numFmtId="0" fontId="1" fillId="9" borderId="7"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5" fillId="4" borderId="19" xfId="0" applyFont="1" applyFill="1" applyBorder="1" applyAlignment="1">
      <alignment horizontal="center" vertical="top" wrapText="1"/>
    </xf>
    <xf numFmtId="0" fontId="5" fillId="4" borderId="16" xfId="0" applyFont="1" applyFill="1" applyBorder="1" applyAlignment="1">
      <alignment horizontal="center" vertical="top" wrapText="1"/>
    </xf>
    <xf numFmtId="0" fontId="5" fillId="4" borderId="18" xfId="0" applyFont="1" applyFill="1" applyBorder="1" applyAlignment="1">
      <alignment horizontal="center" vertical="top" wrapText="1"/>
    </xf>
    <xf numFmtId="0" fontId="1" fillId="4" borderId="16" xfId="0" applyFont="1" applyFill="1" applyBorder="1" applyAlignment="1">
      <alignment horizontal="left" vertical="top" wrapText="1"/>
    </xf>
    <xf numFmtId="0" fontId="1" fillId="4" borderId="18" xfId="0" applyFont="1" applyFill="1" applyBorder="1" applyAlignment="1">
      <alignment horizontal="left" vertical="top" wrapText="1"/>
    </xf>
    <xf numFmtId="0" fontId="9" fillId="4" borderId="19" xfId="0" applyFont="1" applyFill="1" applyBorder="1" applyAlignment="1">
      <alignment horizontal="center" vertical="top" wrapText="1"/>
    </xf>
    <xf numFmtId="0" fontId="9" fillId="4" borderId="16" xfId="0" applyFont="1" applyFill="1" applyBorder="1" applyAlignment="1">
      <alignment horizontal="center" vertical="top" wrapText="1"/>
    </xf>
    <xf numFmtId="0" fontId="9" fillId="4" borderId="18" xfId="0" applyFont="1" applyFill="1" applyBorder="1" applyAlignment="1">
      <alignment horizontal="center" vertical="top" wrapText="1"/>
    </xf>
    <xf numFmtId="0" fontId="9" fillId="4" borderId="10" xfId="0" applyFont="1" applyFill="1" applyBorder="1" applyAlignment="1">
      <alignment vertical="center" wrapText="1"/>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0" borderId="30" xfId="0" applyFont="1" applyFill="1" applyBorder="1" applyAlignment="1">
      <alignment vertical="top" wrapText="1"/>
    </xf>
    <xf numFmtId="0" fontId="1" fillId="0" borderId="16" xfId="0" applyFont="1" applyFill="1" applyBorder="1" applyAlignment="1">
      <alignment vertical="top" wrapText="1"/>
    </xf>
    <xf numFmtId="0" fontId="1" fillId="0" borderId="18" xfId="0" applyFont="1" applyFill="1" applyBorder="1" applyAlignment="1">
      <alignment vertical="top" wrapText="1"/>
    </xf>
    <xf numFmtId="0" fontId="0" fillId="3" borderId="20" xfId="0" applyFill="1" applyBorder="1" applyAlignment="1">
      <alignment horizontal="center" vertical="center"/>
    </xf>
    <xf numFmtId="0" fontId="0" fillId="3" borderId="2" xfId="0" applyFill="1" applyBorder="1" applyAlignment="1">
      <alignment horizontal="center" vertical="center"/>
    </xf>
    <xf numFmtId="0" fontId="1" fillId="9" borderId="10"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35"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1" fillId="3" borderId="7" xfId="0" applyFont="1" applyFill="1" applyBorder="1" applyAlignment="1">
      <alignment horizontal="right"/>
    </xf>
    <xf numFmtId="0" fontId="5" fillId="4" borderId="0" xfId="0" applyFont="1" applyFill="1" applyBorder="1" applyAlignment="1">
      <alignment horizontal="center"/>
    </xf>
    <xf numFmtId="0" fontId="1" fillId="3" borderId="9" xfId="0" applyFont="1" applyFill="1" applyBorder="1" applyAlignment="1">
      <alignment horizontal="right"/>
    </xf>
    <xf numFmtId="0" fontId="1" fillId="8" borderId="10" xfId="0" applyFont="1" applyFill="1" applyBorder="1" applyAlignment="1">
      <alignment vertical="center"/>
    </xf>
    <xf numFmtId="0" fontId="1" fillId="8" borderId="6" xfId="0" applyFont="1" applyFill="1" applyBorder="1" applyAlignment="1">
      <alignment vertical="center"/>
    </xf>
  </cellXfs>
  <cellStyles count="2">
    <cellStyle name="Collegamento ipertestuale" xfId="1" builtinId="8"/>
    <cellStyle name="Normale" xfId="0" builtinId="0"/>
  </cellStyles>
  <dxfs count="14">
    <dxf>
      <font>
        <b val="0"/>
        <strike val="0"/>
        <outline val="0"/>
        <shadow val="0"/>
        <u val="none"/>
        <vertAlign val="baseline"/>
        <sz val="16"/>
        <name val="Garamond"/>
        <family val="1"/>
        <scheme val="none"/>
      </font>
      <fill>
        <patternFill patternType="solid">
          <fgColor indexed="64"/>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6"/>
        <color auto="1"/>
        <name val="Garamond"/>
        <family val="1"/>
        <scheme val="none"/>
      </font>
      <fill>
        <patternFill patternType="solid">
          <fgColor rgb="FF000000"/>
          <bgColor rgb="FFFFFFFF"/>
        </patternFill>
      </fill>
      <alignment horizontal="left" vertical="top" textRotation="0" wrapText="1" indent="0" justifyLastLine="0" shrinkToFit="0" readingOrder="1"/>
      <border diagonalUp="0" diagonalDown="0" outline="0">
        <left style="thin">
          <color indexed="64"/>
        </left>
        <right style="thin">
          <color indexed="64"/>
        </right>
        <top style="thin">
          <color indexed="64"/>
        </top>
        <bottom/>
      </border>
    </dxf>
    <dxf>
      <font>
        <b/>
        <strike val="0"/>
        <outline val="0"/>
        <shadow val="0"/>
        <u val="none"/>
        <vertAlign val="baseline"/>
        <sz val="16"/>
        <name val="Garamond"/>
        <family val="1"/>
        <scheme val="none"/>
      </font>
      <fill>
        <patternFill patternType="solid">
          <fgColor indexed="64"/>
          <bgColor rgb="FFFFFFFF"/>
        </patternFill>
      </fill>
      <alignment horizontal="left" vertical="top" textRotation="0" indent="0" justifyLastLine="0" shrinkToFit="0"/>
    </dxf>
    <dxf>
      <border outline="0">
        <top style="thin">
          <color indexed="64"/>
        </top>
        <bottom style="medium">
          <color indexed="64"/>
        </bottom>
      </border>
    </dxf>
    <dxf>
      <fill>
        <patternFill>
          <bgColor rgb="FFFFFFFF"/>
        </patternFill>
      </fill>
    </dxf>
    <dxf>
      <border outline="0">
        <bottom style="thin">
          <color indexed="64"/>
        </bottom>
      </border>
    </dxf>
    <dxf>
      <font>
        <b/>
        <i val="0"/>
        <strike val="0"/>
        <condense val="0"/>
        <extend val="0"/>
        <outline val="0"/>
        <shadow val="0"/>
        <u val="none"/>
        <vertAlign val="baseline"/>
        <sz val="16"/>
        <color theme="1"/>
        <name val="Garamond"/>
        <family val="1"/>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6"/>
        <name val="Garamond"/>
        <family val="1"/>
        <scheme val="none"/>
      </font>
      <fill>
        <patternFill patternType="solid">
          <fgColor indexed="64"/>
          <bgColor theme="0"/>
        </patternFill>
      </fill>
      <alignment horizontal="left"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strike val="0"/>
        <outline val="0"/>
        <shadow val="0"/>
        <u val="none"/>
        <vertAlign val="baseline"/>
        <sz val="16"/>
        <name val="Garamond"/>
        <family val="1"/>
        <scheme val="none"/>
      </font>
      <fill>
        <patternFill patternType="solid">
          <fgColor indexed="64"/>
          <bgColor theme="0"/>
        </patternFill>
      </fill>
      <alignment horizontal="left" vertical="top" textRotation="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6"/>
        <name val="Garamond"/>
        <family val="1"/>
        <scheme val="none"/>
      </font>
      <fill>
        <patternFill patternType="solid">
          <fgColor indexed="64"/>
          <bgColor theme="0"/>
        </patternFill>
      </fill>
      <alignment horizontal="left" vertical="top" textRotation="0" indent="0" justifyLastLine="0" shrinkToFit="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ttom style="medium">
          <color indexed="64"/>
        </bottom>
      </border>
    </dxf>
    <dxf>
      <font>
        <strike val="0"/>
        <outline val="0"/>
        <shadow val="0"/>
        <u val="none"/>
        <vertAlign val="baseline"/>
        <sz val="16"/>
        <name val="Garamond"/>
        <family val="1"/>
        <scheme val="none"/>
      </font>
      <fill>
        <patternFill patternType="solid">
          <fgColor indexed="64"/>
          <bgColor theme="0"/>
        </patternFill>
      </fill>
      <alignment horizontal="left" textRotation="0" indent="0" justifyLastLine="0" shrinkToFit="0"/>
    </dxf>
    <dxf>
      <border outline="0">
        <bottom style="thin">
          <color indexed="64"/>
        </bottom>
      </border>
    </dxf>
    <dxf>
      <font>
        <b/>
        <i val="0"/>
        <strike val="0"/>
        <condense val="0"/>
        <extend val="0"/>
        <outline val="0"/>
        <shadow val="0"/>
        <u val="none"/>
        <vertAlign val="baseline"/>
        <sz val="16"/>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7C80"/>
      <color rgb="FF99FF99"/>
      <color rgb="FFFFFFFF"/>
      <color rgb="FF9966FF"/>
      <color rgb="FFFF9999"/>
      <color rgb="FFCCECFF"/>
      <color rgb="FFD60093"/>
      <color rgb="FFD89D46"/>
      <color rgb="FFCC66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Stakeholder Direzione Generale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t-IT"/>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Foglio2!$B$2</c:f>
              <c:strCache>
                <c:ptCount val="1"/>
                <c:pt idx="0">
                  <c:v>Poste Italiane</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Foglio2!$C$2</c:f>
              <c:numCache>
                <c:formatCode>General</c:formatCode>
                <c:ptCount val="1"/>
                <c:pt idx="0">
                  <c:v>20</c:v>
                </c:pt>
              </c:numCache>
            </c:numRef>
          </c:val>
          <c:extLst>
            <c:ext xmlns:c16="http://schemas.microsoft.com/office/drawing/2014/chart" uri="{C3380CC4-5D6E-409C-BE32-E72D297353CC}">
              <c16:uniqueId val="{00000000-C227-4C25-90D4-EF9985213B64}"/>
            </c:ext>
          </c:extLst>
        </c:ser>
        <c:ser>
          <c:idx val="1"/>
          <c:order val="1"/>
          <c:tx>
            <c:strRef>
              <c:f>Foglio2!$B$3</c:f>
              <c:strCache>
                <c:ptCount val="1"/>
                <c:pt idx="0">
                  <c:v>Università/Istituti scolastici</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val>
            <c:numRef>
              <c:f>Foglio2!$C$3</c:f>
              <c:numCache>
                <c:formatCode>General</c:formatCode>
                <c:ptCount val="1"/>
                <c:pt idx="0">
                  <c:v>19</c:v>
                </c:pt>
              </c:numCache>
            </c:numRef>
          </c:val>
          <c:extLst>
            <c:ext xmlns:c16="http://schemas.microsoft.com/office/drawing/2014/chart" uri="{C3380CC4-5D6E-409C-BE32-E72D297353CC}">
              <c16:uniqueId val="{00000011-C227-4C25-90D4-EF9985213B64}"/>
            </c:ext>
          </c:extLst>
        </c:ser>
        <c:ser>
          <c:idx val="2"/>
          <c:order val="2"/>
          <c:tx>
            <c:strRef>
              <c:f>Foglio2!$B$4</c:f>
              <c:strCache>
                <c:ptCount val="1"/>
                <c:pt idx="0">
                  <c:v>Enti Pubblici (INAIL, AGID,ecc.)</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val>
            <c:numRef>
              <c:f>Foglio2!$C$4</c:f>
              <c:numCache>
                <c:formatCode>General</c:formatCode>
                <c:ptCount val="1"/>
                <c:pt idx="0">
                  <c:v>67</c:v>
                </c:pt>
              </c:numCache>
            </c:numRef>
          </c:val>
          <c:extLst>
            <c:ext xmlns:c16="http://schemas.microsoft.com/office/drawing/2014/chart" uri="{C3380CC4-5D6E-409C-BE32-E72D297353CC}">
              <c16:uniqueId val="{00000012-C227-4C25-90D4-EF9985213B64}"/>
            </c:ext>
          </c:extLst>
        </c:ser>
        <c:ser>
          <c:idx val="3"/>
          <c:order val="3"/>
          <c:tx>
            <c:strRef>
              <c:f>Foglio2!$B$5</c:f>
              <c:strCache>
                <c:ptCount val="1"/>
                <c:pt idx="0">
                  <c:v>Ministeri</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val>
            <c:numRef>
              <c:f>Foglio2!$C$5</c:f>
              <c:numCache>
                <c:formatCode>General</c:formatCode>
                <c:ptCount val="1"/>
                <c:pt idx="0">
                  <c:v>89</c:v>
                </c:pt>
              </c:numCache>
            </c:numRef>
          </c:val>
          <c:extLst>
            <c:ext xmlns:c16="http://schemas.microsoft.com/office/drawing/2014/chart" uri="{C3380CC4-5D6E-409C-BE32-E72D297353CC}">
              <c16:uniqueId val="{00000013-C227-4C25-90D4-EF9985213B64}"/>
            </c:ext>
          </c:extLst>
        </c:ser>
        <c:ser>
          <c:idx val="4"/>
          <c:order val="4"/>
          <c:tx>
            <c:strRef>
              <c:f>Foglio2!$B$6</c:f>
              <c:strCache>
                <c:ptCount val="1"/>
                <c:pt idx="0">
                  <c:v>ANAC</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Foglio2!$C$6</c:f>
              <c:numCache>
                <c:formatCode>General</c:formatCode>
                <c:ptCount val="1"/>
                <c:pt idx="0">
                  <c:v>8</c:v>
                </c:pt>
              </c:numCache>
            </c:numRef>
          </c:val>
          <c:extLst>
            <c:ext xmlns:c16="http://schemas.microsoft.com/office/drawing/2014/chart" uri="{C3380CC4-5D6E-409C-BE32-E72D297353CC}">
              <c16:uniqueId val="{00000014-C227-4C25-90D4-EF9985213B64}"/>
            </c:ext>
          </c:extLst>
        </c:ser>
        <c:ser>
          <c:idx val="5"/>
          <c:order val="5"/>
          <c:tx>
            <c:strRef>
              <c:f>Foglio2!$B$7</c:f>
              <c:strCache>
                <c:ptCount val="1"/>
                <c:pt idx="0">
                  <c:v>Assicurati/cittadini</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val>
            <c:numRef>
              <c:f>Foglio2!$C$7</c:f>
              <c:numCache>
                <c:formatCode>General</c:formatCode>
                <c:ptCount val="1"/>
                <c:pt idx="0">
                  <c:v>139</c:v>
                </c:pt>
              </c:numCache>
            </c:numRef>
          </c:val>
          <c:extLst>
            <c:ext xmlns:c16="http://schemas.microsoft.com/office/drawing/2014/chart" uri="{C3380CC4-5D6E-409C-BE32-E72D297353CC}">
              <c16:uniqueId val="{00000015-C227-4C25-90D4-EF9985213B64}"/>
            </c:ext>
          </c:extLst>
        </c:ser>
        <c:ser>
          <c:idx val="6"/>
          <c:order val="6"/>
          <c:tx>
            <c:strRef>
              <c:f>Foglio2!$B$8</c:f>
              <c:strCache>
                <c:ptCount val="1"/>
                <c:pt idx="0">
                  <c:v>Agenzia delle Entrate</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val>
            <c:numRef>
              <c:f>Foglio2!$C$8</c:f>
              <c:numCache>
                <c:formatCode>General</c:formatCode>
                <c:ptCount val="1"/>
                <c:pt idx="0">
                  <c:v>28</c:v>
                </c:pt>
              </c:numCache>
            </c:numRef>
          </c:val>
          <c:extLst>
            <c:ext xmlns:c16="http://schemas.microsoft.com/office/drawing/2014/chart" uri="{C3380CC4-5D6E-409C-BE32-E72D297353CC}">
              <c16:uniqueId val="{00000016-C227-4C25-90D4-EF9985213B64}"/>
            </c:ext>
          </c:extLst>
        </c:ser>
        <c:ser>
          <c:idx val="7"/>
          <c:order val="7"/>
          <c:tx>
            <c:strRef>
              <c:f>Foglio2!$B$9</c:f>
              <c:strCache>
                <c:ptCount val="1"/>
                <c:pt idx="0">
                  <c:v>Finanziarie/Banche</c:v>
                </c:pt>
              </c:strCache>
            </c:strRef>
          </c:tx>
          <c:spPr>
            <a:solidFill>
              <a:schemeClr val="accent2">
                <a:lumMod val="60000"/>
                <a:alpha val="85000"/>
              </a:schemeClr>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val>
            <c:numRef>
              <c:f>Foglio2!$C$9</c:f>
              <c:numCache>
                <c:formatCode>General</c:formatCode>
                <c:ptCount val="1"/>
                <c:pt idx="0">
                  <c:v>101</c:v>
                </c:pt>
              </c:numCache>
            </c:numRef>
          </c:val>
          <c:extLst>
            <c:ext xmlns:c16="http://schemas.microsoft.com/office/drawing/2014/chart" uri="{C3380CC4-5D6E-409C-BE32-E72D297353CC}">
              <c16:uniqueId val="{00000017-C227-4C25-90D4-EF9985213B64}"/>
            </c:ext>
          </c:extLst>
        </c:ser>
        <c:ser>
          <c:idx val="8"/>
          <c:order val="8"/>
          <c:tx>
            <c:strRef>
              <c:f>Foglio2!$B$10</c:f>
              <c:strCache>
                <c:ptCount val="1"/>
                <c:pt idx="0">
                  <c:v>Organizzazioni sindacali</c:v>
                </c:pt>
              </c:strCache>
            </c:strRef>
          </c:tx>
          <c:spPr>
            <a:solidFill>
              <a:schemeClr val="accent3">
                <a:lumMod val="60000"/>
                <a:alpha val="85000"/>
              </a:schemeClr>
            </a:solidFill>
            <a:ln w="9525" cap="flat" cmpd="sng" algn="ctr">
              <a:solidFill>
                <a:schemeClr val="accent3">
                  <a:lumMod val="60000"/>
                  <a:lumMod val="75000"/>
                </a:schemeClr>
              </a:solidFill>
              <a:round/>
            </a:ln>
            <a:effectLst/>
            <a:sp3d contourW="9525">
              <a:contourClr>
                <a:schemeClr val="accent3">
                  <a:lumMod val="60000"/>
                  <a:lumMod val="75000"/>
                </a:schemeClr>
              </a:contourClr>
            </a:sp3d>
          </c:spPr>
          <c:invertIfNegative val="0"/>
          <c:val>
            <c:numRef>
              <c:f>Foglio2!$C$10</c:f>
              <c:numCache>
                <c:formatCode>General</c:formatCode>
                <c:ptCount val="1"/>
                <c:pt idx="0">
                  <c:v>34</c:v>
                </c:pt>
              </c:numCache>
            </c:numRef>
          </c:val>
          <c:extLst>
            <c:ext xmlns:c16="http://schemas.microsoft.com/office/drawing/2014/chart" uri="{C3380CC4-5D6E-409C-BE32-E72D297353CC}">
              <c16:uniqueId val="{00000018-C227-4C25-90D4-EF9985213B64}"/>
            </c:ext>
          </c:extLst>
        </c:ser>
        <c:ser>
          <c:idx val="9"/>
          <c:order val="9"/>
          <c:tx>
            <c:strRef>
              <c:f>Foglio2!$B$11</c:f>
              <c:strCache>
                <c:ptCount val="1"/>
                <c:pt idx="0">
                  <c:v>CAF</c:v>
                </c:pt>
              </c:strCache>
            </c:strRef>
          </c:tx>
          <c:spPr>
            <a:solidFill>
              <a:schemeClr val="accent4">
                <a:lumMod val="60000"/>
                <a:alpha val="85000"/>
              </a:schemeClr>
            </a:solidFill>
            <a:ln w="9525" cap="flat" cmpd="sng" algn="ctr">
              <a:solidFill>
                <a:schemeClr val="accent4">
                  <a:lumMod val="60000"/>
                  <a:lumMod val="75000"/>
                </a:schemeClr>
              </a:solidFill>
              <a:round/>
            </a:ln>
            <a:effectLst/>
            <a:sp3d contourW="9525">
              <a:contourClr>
                <a:schemeClr val="accent4">
                  <a:lumMod val="60000"/>
                  <a:lumMod val="75000"/>
                </a:schemeClr>
              </a:contourClr>
            </a:sp3d>
          </c:spPr>
          <c:invertIfNegative val="0"/>
          <c:val>
            <c:numRef>
              <c:f>Foglio2!$C$11</c:f>
              <c:numCache>
                <c:formatCode>General</c:formatCode>
                <c:ptCount val="1"/>
                <c:pt idx="0">
                  <c:v>20</c:v>
                </c:pt>
              </c:numCache>
            </c:numRef>
          </c:val>
          <c:extLst>
            <c:ext xmlns:c16="http://schemas.microsoft.com/office/drawing/2014/chart" uri="{C3380CC4-5D6E-409C-BE32-E72D297353CC}">
              <c16:uniqueId val="{00000019-C227-4C25-90D4-EF9985213B64}"/>
            </c:ext>
          </c:extLst>
        </c:ser>
        <c:ser>
          <c:idx val="10"/>
          <c:order val="10"/>
          <c:tx>
            <c:strRef>
              <c:f>Foglio2!$B$12</c:f>
              <c:strCache>
                <c:ptCount val="1"/>
                <c:pt idx="0">
                  <c:v>ASL</c:v>
                </c:pt>
              </c:strCache>
            </c:strRef>
          </c:tx>
          <c:spPr>
            <a:solidFill>
              <a:schemeClr val="accent5">
                <a:lumMod val="60000"/>
                <a:alpha val="85000"/>
              </a:schemeClr>
            </a:solidFill>
            <a:ln w="9525" cap="flat" cmpd="sng" algn="ctr">
              <a:solidFill>
                <a:schemeClr val="accent5">
                  <a:lumMod val="60000"/>
                  <a:lumMod val="75000"/>
                </a:schemeClr>
              </a:solidFill>
              <a:round/>
            </a:ln>
            <a:effectLst/>
            <a:sp3d contourW="9525">
              <a:contourClr>
                <a:schemeClr val="accent5">
                  <a:lumMod val="60000"/>
                  <a:lumMod val="75000"/>
                </a:schemeClr>
              </a:contourClr>
            </a:sp3d>
          </c:spPr>
          <c:invertIfNegative val="0"/>
          <c:val>
            <c:numRef>
              <c:f>Foglio2!$C$12</c:f>
              <c:numCache>
                <c:formatCode>General</c:formatCode>
                <c:ptCount val="1"/>
                <c:pt idx="0">
                  <c:v>7</c:v>
                </c:pt>
              </c:numCache>
            </c:numRef>
          </c:val>
          <c:extLst>
            <c:ext xmlns:c16="http://schemas.microsoft.com/office/drawing/2014/chart" uri="{C3380CC4-5D6E-409C-BE32-E72D297353CC}">
              <c16:uniqueId val="{0000001A-C227-4C25-90D4-EF9985213B64}"/>
            </c:ext>
          </c:extLst>
        </c:ser>
        <c:ser>
          <c:idx val="11"/>
          <c:order val="11"/>
          <c:tx>
            <c:strRef>
              <c:f>Foglio2!$B$13</c:f>
              <c:strCache>
                <c:ptCount val="1"/>
                <c:pt idx="0">
                  <c:v>Patronati</c:v>
                </c:pt>
              </c:strCache>
            </c:strRef>
          </c:tx>
          <c:spPr>
            <a:solidFill>
              <a:schemeClr val="accent6">
                <a:lumMod val="60000"/>
                <a:alpha val="85000"/>
              </a:schemeClr>
            </a:solidFill>
            <a:ln w="9525" cap="flat" cmpd="sng" algn="ctr">
              <a:solidFill>
                <a:schemeClr val="accent6">
                  <a:lumMod val="60000"/>
                  <a:lumMod val="75000"/>
                </a:schemeClr>
              </a:solidFill>
              <a:round/>
            </a:ln>
            <a:effectLst/>
            <a:sp3d contourW="9525">
              <a:contourClr>
                <a:schemeClr val="accent6">
                  <a:lumMod val="60000"/>
                  <a:lumMod val="75000"/>
                </a:schemeClr>
              </a:contourClr>
            </a:sp3d>
          </c:spPr>
          <c:invertIfNegative val="0"/>
          <c:val>
            <c:numRef>
              <c:f>Foglio2!$C$13</c:f>
              <c:numCache>
                <c:formatCode>General</c:formatCode>
                <c:ptCount val="1"/>
                <c:pt idx="0">
                  <c:v>45</c:v>
                </c:pt>
              </c:numCache>
            </c:numRef>
          </c:val>
          <c:extLst>
            <c:ext xmlns:c16="http://schemas.microsoft.com/office/drawing/2014/chart" uri="{C3380CC4-5D6E-409C-BE32-E72D297353CC}">
              <c16:uniqueId val="{0000001B-C227-4C25-90D4-EF9985213B64}"/>
            </c:ext>
          </c:extLst>
        </c:ser>
        <c:ser>
          <c:idx val="12"/>
          <c:order val="12"/>
          <c:tx>
            <c:strRef>
              <c:f>Foglio2!$B$14</c:f>
              <c:strCache>
                <c:ptCount val="1"/>
                <c:pt idx="0">
                  <c:v>Enti territoriali</c:v>
                </c:pt>
              </c:strCache>
            </c:strRef>
          </c:tx>
          <c:spPr>
            <a:solidFill>
              <a:schemeClr val="accent1">
                <a:lumMod val="80000"/>
                <a:lumOff val="20000"/>
                <a:alpha val="85000"/>
              </a:schemeClr>
            </a:solidFill>
            <a:ln w="9525" cap="flat" cmpd="sng" algn="ctr">
              <a:solidFill>
                <a:schemeClr val="accent1">
                  <a:lumMod val="80000"/>
                  <a:lumOff val="20000"/>
                  <a:lumMod val="75000"/>
                </a:schemeClr>
              </a:solidFill>
              <a:round/>
            </a:ln>
            <a:effectLst/>
            <a:sp3d contourW="9525">
              <a:contourClr>
                <a:schemeClr val="accent1">
                  <a:lumMod val="80000"/>
                  <a:lumOff val="20000"/>
                  <a:lumMod val="75000"/>
                </a:schemeClr>
              </a:contourClr>
            </a:sp3d>
          </c:spPr>
          <c:invertIfNegative val="0"/>
          <c:val>
            <c:numRef>
              <c:f>Foglio2!$C$14</c:f>
              <c:numCache>
                <c:formatCode>General</c:formatCode>
                <c:ptCount val="1"/>
                <c:pt idx="0">
                  <c:v>65</c:v>
                </c:pt>
              </c:numCache>
            </c:numRef>
          </c:val>
          <c:extLst>
            <c:ext xmlns:c16="http://schemas.microsoft.com/office/drawing/2014/chart" uri="{C3380CC4-5D6E-409C-BE32-E72D297353CC}">
              <c16:uniqueId val="{0000001C-C227-4C25-90D4-EF9985213B64}"/>
            </c:ext>
          </c:extLst>
        </c:ser>
        <c:ser>
          <c:idx val="13"/>
          <c:order val="13"/>
          <c:tx>
            <c:strRef>
              <c:f>Foglio2!$B$15</c:f>
              <c:strCache>
                <c:ptCount val="1"/>
                <c:pt idx="0">
                  <c:v>Consulenti del Lavoro</c:v>
                </c:pt>
              </c:strCache>
            </c:strRef>
          </c:tx>
          <c:spPr>
            <a:solidFill>
              <a:schemeClr val="accent2">
                <a:lumMod val="80000"/>
                <a:lumOff val="20000"/>
                <a:alpha val="85000"/>
              </a:schemeClr>
            </a:solidFill>
            <a:ln w="9525" cap="flat" cmpd="sng" algn="ctr">
              <a:solidFill>
                <a:schemeClr val="accent2">
                  <a:lumMod val="80000"/>
                  <a:lumOff val="20000"/>
                  <a:lumMod val="75000"/>
                </a:schemeClr>
              </a:solidFill>
              <a:round/>
            </a:ln>
            <a:effectLst/>
            <a:sp3d contourW="9525">
              <a:contourClr>
                <a:schemeClr val="accent2">
                  <a:lumMod val="80000"/>
                  <a:lumOff val="20000"/>
                  <a:lumMod val="75000"/>
                </a:schemeClr>
              </a:contourClr>
            </a:sp3d>
          </c:spPr>
          <c:invertIfNegative val="0"/>
          <c:val>
            <c:numRef>
              <c:f>Foglio2!$C$15</c:f>
              <c:numCache>
                <c:formatCode>General</c:formatCode>
                <c:ptCount val="1"/>
                <c:pt idx="0">
                  <c:v>30</c:v>
                </c:pt>
              </c:numCache>
            </c:numRef>
          </c:val>
          <c:extLst>
            <c:ext xmlns:c16="http://schemas.microsoft.com/office/drawing/2014/chart" uri="{C3380CC4-5D6E-409C-BE32-E72D297353CC}">
              <c16:uniqueId val="{0000001D-C227-4C25-90D4-EF9985213B64}"/>
            </c:ext>
          </c:extLst>
        </c:ser>
        <c:ser>
          <c:idx val="14"/>
          <c:order val="14"/>
          <c:tx>
            <c:strRef>
              <c:f>Foglio2!$B$16</c:f>
              <c:strCache>
                <c:ptCount val="1"/>
                <c:pt idx="0">
                  <c:v>Fornitori di servizi</c:v>
                </c:pt>
              </c:strCache>
            </c:strRef>
          </c:tx>
          <c:spPr>
            <a:solidFill>
              <a:schemeClr val="accent3">
                <a:lumMod val="80000"/>
                <a:lumOff val="20000"/>
                <a:alpha val="85000"/>
              </a:schemeClr>
            </a:solidFill>
            <a:ln w="9525" cap="flat" cmpd="sng" algn="ctr">
              <a:solidFill>
                <a:schemeClr val="accent3">
                  <a:lumMod val="80000"/>
                  <a:lumOff val="20000"/>
                  <a:lumMod val="75000"/>
                </a:schemeClr>
              </a:solidFill>
              <a:round/>
            </a:ln>
            <a:effectLst/>
            <a:sp3d contourW="9525">
              <a:contourClr>
                <a:schemeClr val="accent3">
                  <a:lumMod val="80000"/>
                  <a:lumOff val="20000"/>
                  <a:lumMod val="75000"/>
                </a:schemeClr>
              </a:contourClr>
            </a:sp3d>
          </c:spPr>
          <c:invertIfNegative val="0"/>
          <c:val>
            <c:numRef>
              <c:f>Foglio2!$C$16</c:f>
              <c:numCache>
                <c:formatCode>General</c:formatCode>
                <c:ptCount val="1"/>
                <c:pt idx="0">
                  <c:v>12</c:v>
                </c:pt>
              </c:numCache>
            </c:numRef>
          </c:val>
          <c:extLst>
            <c:ext xmlns:c16="http://schemas.microsoft.com/office/drawing/2014/chart" uri="{C3380CC4-5D6E-409C-BE32-E72D297353CC}">
              <c16:uniqueId val="{0000001E-C227-4C25-90D4-EF9985213B64}"/>
            </c:ext>
          </c:extLst>
        </c:ser>
        <c:ser>
          <c:idx val="15"/>
          <c:order val="15"/>
          <c:tx>
            <c:strRef>
              <c:f>Foglio2!$B$17</c:f>
              <c:strCache>
                <c:ptCount val="1"/>
                <c:pt idx="0">
                  <c:v>Aziende</c:v>
                </c:pt>
              </c:strCache>
            </c:strRef>
          </c:tx>
          <c:spPr>
            <a:solidFill>
              <a:schemeClr val="accent4">
                <a:lumMod val="80000"/>
                <a:lumOff val="20000"/>
                <a:alpha val="85000"/>
              </a:schemeClr>
            </a:solidFill>
            <a:ln w="9525" cap="flat" cmpd="sng" algn="ctr">
              <a:solidFill>
                <a:schemeClr val="accent4">
                  <a:lumMod val="80000"/>
                  <a:lumOff val="20000"/>
                  <a:lumMod val="75000"/>
                </a:schemeClr>
              </a:solidFill>
              <a:round/>
            </a:ln>
            <a:effectLst/>
            <a:sp3d contourW="9525">
              <a:contourClr>
                <a:schemeClr val="accent4">
                  <a:lumMod val="80000"/>
                  <a:lumOff val="20000"/>
                  <a:lumMod val="75000"/>
                </a:schemeClr>
              </a:contourClr>
            </a:sp3d>
          </c:spPr>
          <c:invertIfNegative val="0"/>
          <c:val>
            <c:numRef>
              <c:f>Foglio2!$C$17</c:f>
              <c:numCache>
                <c:formatCode>General</c:formatCode>
                <c:ptCount val="1"/>
                <c:pt idx="0">
                  <c:v>9</c:v>
                </c:pt>
              </c:numCache>
            </c:numRef>
          </c:val>
          <c:extLst>
            <c:ext xmlns:c16="http://schemas.microsoft.com/office/drawing/2014/chart" uri="{C3380CC4-5D6E-409C-BE32-E72D297353CC}">
              <c16:uniqueId val="{0000001F-C227-4C25-90D4-EF9985213B64}"/>
            </c:ext>
          </c:extLst>
        </c:ser>
        <c:ser>
          <c:idx val="16"/>
          <c:order val="16"/>
          <c:tx>
            <c:strRef>
              <c:f>Foglio2!$B$18</c:f>
              <c:strCache>
                <c:ptCount val="1"/>
                <c:pt idx="0">
                  <c:v>Organi giurisdizionali</c:v>
                </c:pt>
              </c:strCache>
            </c:strRef>
          </c:tx>
          <c:spPr>
            <a:solidFill>
              <a:schemeClr val="accent5">
                <a:lumMod val="80000"/>
                <a:lumOff val="20000"/>
                <a:alpha val="85000"/>
              </a:schemeClr>
            </a:solidFill>
            <a:ln w="9525" cap="flat" cmpd="sng" algn="ctr">
              <a:solidFill>
                <a:schemeClr val="accent5">
                  <a:lumMod val="80000"/>
                  <a:lumOff val="20000"/>
                  <a:lumMod val="75000"/>
                </a:schemeClr>
              </a:solidFill>
              <a:round/>
            </a:ln>
            <a:effectLst/>
            <a:sp3d contourW="9525">
              <a:contourClr>
                <a:schemeClr val="accent5">
                  <a:lumMod val="80000"/>
                  <a:lumOff val="20000"/>
                  <a:lumMod val="75000"/>
                </a:schemeClr>
              </a:contourClr>
            </a:sp3d>
          </c:spPr>
          <c:invertIfNegative val="0"/>
          <c:val>
            <c:numRef>
              <c:f>Foglio2!$C$18</c:f>
              <c:numCache>
                <c:formatCode>General</c:formatCode>
                <c:ptCount val="1"/>
                <c:pt idx="0">
                  <c:v>23</c:v>
                </c:pt>
              </c:numCache>
            </c:numRef>
          </c:val>
          <c:extLst>
            <c:ext xmlns:c16="http://schemas.microsoft.com/office/drawing/2014/chart" uri="{C3380CC4-5D6E-409C-BE32-E72D297353CC}">
              <c16:uniqueId val="{00000020-C227-4C25-90D4-EF9985213B64}"/>
            </c:ext>
          </c:extLst>
        </c:ser>
        <c:dLbls>
          <c:showLegendKey val="0"/>
          <c:showVal val="0"/>
          <c:showCatName val="0"/>
          <c:showSerName val="0"/>
          <c:showPercent val="0"/>
          <c:showBubbleSize val="0"/>
        </c:dLbls>
        <c:gapWidth val="150"/>
        <c:shape val="box"/>
        <c:axId val="1788182575"/>
        <c:axId val="1917697407"/>
        <c:axId val="0"/>
      </c:bar3DChart>
      <c:catAx>
        <c:axId val="1788182575"/>
        <c:scaling>
          <c:orientation val="minMax"/>
        </c:scaling>
        <c:delete val="1"/>
        <c:axPos val="l"/>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US"/>
                  <a:t>STAKEHOLDER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it-IT"/>
            </a:p>
          </c:txPr>
        </c:title>
        <c:numFmt formatCode="General" sourceLinked="1"/>
        <c:majorTickMark val="none"/>
        <c:minorTickMark val="none"/>
        <c:tickLblPos val="nextTo"/>
        <c:crossAx val="1917697407"/>
        <c:crosses val="autoZero"/>
        <c:auto val="1"/>
        <c:lblAlgn val="ctr"/>
        <c:lblOffset val="100"/>
        <c:noMultiLvlLbl val="0"/>
      </c:catAx>
      <c:valAx>
        <c:axId val="1917697407"/>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it-IT"/>
          </a:p>
        </c:txPr>
        <c:crossAx val="1788182575"/>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hyperlink" Target="#Sommario!A1"/></Relationships>
</file>

<file path=xl/drawings/_rels/drawing11.xml.rels><?xml version="1.0" encoding="UTF-8" standalone="yes"?>
<Relationships xmlns="http://schemas.openxmlformats.org/package/2006/relationships"><Relationship Id="rId1" Type="http://schemas.openxmlformats.org/officeDocument/2006/relationships/hyperlink" Target="#Sommario!A1"/></Relationships>
</file>

<file path=xl/drawings/_rels/drawing12.xml.rels><?xml version="1.0" encoding="UTF-8" standalone="yes"?>
<Relationships xmlns="http://schemas.openxmlformats.org/package/2006/relationships"><Relationship Id="rId1" Type="http://schemas.openxmlformats.org/officeDocument/2006/relationships/hyperlink" Target="#Sommario!A1"/></Relationships>
</file>

<file path=xl/drawings/_rels/drawing13.xml.rels><?xml version="1.0" encoding="UTF-8" standalone="yes"?>
<Relationships xmlns="http://schemas.openxmlformats.org/package/2006/relationships"><Relationship Id="rId1" Type="http://schemas.openxmlformats.org/officeDocument/2006/relationships/hyperlink" Target="#Sommario!A1"/></Relationships>
</file>

<file path=xl/drawings/_rels/drawing14.xml.rels><?xml version="1.0" encoding="UTF-8" standalone="yes"?>
<Relationships xmlns="http://schemas.openxmlformats.org/package/2006/relationships"><Relationship Id="rId1" Type="http://schemas.openxmlformats.org/officeDocument/2006/relationships/hyperlink" Target="#Sommario!A1"/></Relationships>
</file>

<file path=xl/drawings/_rels/drawing15.xml.rels><?xml version="1.0" encoding="UTF-8" standalone="yes"?>
<Relationships xmlns="http://schemas.openxmlformats.org/package/2006/relationships"><Relationship Id="rId1" Type="http://schemas.openxmlformats.org/officeDocument/2006/relationships/hyperlink" Target="#Sommario!A1"/></Relationships>
</file>

<file path=xl/drawings/_rels/drawing16.xml.rels><?xml version="1.0" encoding="UTF-8" standalone="yes"?>
<Relationships xmlns="http://schemas.openxmlformats.org/package/2006/relationships"><Relationship Id="rId1" Type="http://schemas.openxmlformats.org/officeDocument/2006/relationships/hyperlink" Target="#Sommario!A1"/></Relationships>
</file>

<file path=xl/drawings/_rels/drawing17.xml.rels><?xml version="1.0" encoding="UTF-8" standalone="yes"?>
<Relationships xmlns="http://schemas.openxmlformats.org/package/2006/relationships"><Relationship Id="rId1" Type="http://schemas.openxmlformats.org/officeDocument/2006/relationships/hyperlink" Target="#Sommario!A1"/></Relationships>
</file>

<file path=xl/drawings/_rels/drawing18.xml.rels><?xml version="1.0" encoding="UTF-8" standalone="yes"?>
<Relationships xmlns="http://schemas.openxmlformats.org/package/2006/relationships"><Relationship Id="rId1" Type="http://schemas.openxmlformats.org/officeDocument/2006/relationships/hyperlink" Target="#Sommario!A1"/></Relationships>
</file>

<file path=xl/drawings/_rels/drawing19.xml.rels><?xml version="1.0" encoding="UTF-8" standalone="yes"?>
<Relationships xmlns="http://schemas.openxmlformats.org/package/2006/relationships"><Relationship Id="rId1" Type="http://schemas.openxmlformats.org/officeDocument/2006/relationships/hyperlink" Target="#Sommario!A1"/></Relationships>
</file>

<file path=xl/drawings/_rels/drawing2.xml.rels><?xml version="1.0" encoding="UTF-8" standalone="yes"?>
<Relationships xmlns="http://schemas.openxmlformats.org/package/2006/relationships"><Relationship Id="rId8" Type="http://schemas.openxmlformats.org/officeDocument/2006/relationships/hyperlink" Target="#PCG!A1"/><Relationship Id="rId13" Type="http://schemas.openxmlformats.org/officeDocument/2006/relationships/hyperlink" Target="#SR!A1"/><Relationship Id="rId18" Type="http://schemas.openxmlformats.org/officeDocument/2006/relationships/hyperlink" Target="#UPD!A1"/><Relationship Id="rId26" Type="http://schemas.openxmlformats.org/officeDocument/2006/relationships/hyperlink" Target="#BCSF!A1"/><Relationship Id="rId3" Type="http://schemas.openxmlformats.org/officeDocument/2006/relationships/hyperlink" Target="#E!A1"/><Relationship Id="rId21" Type="http://schemas.openxmlformats.org/officeDocument/2006/relationships/hyperlink" Target="#CGML!A1"/><Relationship Id="rId7" Type="http://schemas.openxmlformats.org/officeDocument/2006/relationships/hyperlink" Target="#P!A1"/><Relationship Id="rId12" Type="http://schemas.openxmlformats.org/officeDocument/2006/relationships/hyperlink" Target="#SOIA!A1"/><Relationship Id="rId17" Type="http://schemas.openxmlformats.org/officeDocument/2006/relationships/hyperlink" Target="#SPVPCDA!A1"/><Relationship Id="rId25" Type="http://schemas.openxmlformats.org/officeDocument/2006/relationships/hyperlink" Target="#RU!A1"/><Relationship Id="rId2" Type="http://schemas.openxmlformats.org/officeDocument/2006/relationships/hyperlink" Target="#CWSS!A1"/><Relationship Id="rId16" Type="http://schemas.openxmlformats.org/officeDocument/2006/relationships/hyperlink" Target="#SDG!A1"/><Relationship Id="rId20" Type="http://schemas.openxmlformats.org/officeDocument/2006/relationships/hyperlink" Target="#CGL!A1"/><Relationship Id="rId1" Type="http://schemas.openxmlformats.org/officeDocument/2006/relationships/hyperlink" Target="#AS!A1"/><Relationship Id="rId6" Type="http://schemas.openxmlformats.org/officeDocument/2006/relationships/hyperlink" Target="#O!A1"/><Relationship Id="rId11" Type="http://schemas.openxmlformats.org/officeDocument/2006/relationships/hyperlink" Target="#RSCUA!A1"/><Relationship Id="rId24" Type="http://schemas.openxmlformats.org/officeDocument/2006/relationships/hyperlink" Target="#UIFS!A1"/><Relationship Id="rId5" Type="http://schemas.openxmlformats.org/officeDocument/2006/relationships/hyperlink" Target="#IIC!A1"/><Relationship Id="rId15" Type="http://schemas.openxmlformats.org/officeDocument/2006/relationships/hyperlink" Target="#TII!A1"/><Relationship Id="rId23" Type="http://schemas.openxmlformats.org/officeDocument/2006/relationships/hyperlink" Target="#CGSA!A1"/><Relationship Id="rId28" Type="http://schemas.openxmlformats.org/officeDocument/2006/relationships/hyperlink" Target="#UI!A1"/><Relationship Id="rId10" Type="http://schemas.openxmlformats.org/officeDocument/2006/relationships/hyperlink" Target="#RMCA!A1"/><Relationship Id="rId19" Type="http://schemas.openxmlformats.org/officeDocument/2006/relationships/hyperlink" Target="#'C'!A1"/><Relationship Id="rId4" Type="http://schemas.openxmlformats.org/officeDocument/2006/relationships/hyperlink" Target="#FAI!A1"/><Relationship Id="rId9" Type="http://schemas.openxmlformats.org/officeDocument/2006/relationships/hyperlink" Target="#PI!A1"/><Relationship Id="rId14" Type="http://schemas.openxmlformats.org/officeDocument/2006/relationships/hyperlink" Target="#ST!A1"/><Relationship Id="rId22" Type="http://schemas.openxmlformats.org/officeDocument/2006/relationships/hyperlink" Target="#CGTE!A1"/><Relationship Id="rId27" Type="http://schemas.openxmlformats.org/officeDocument/2006/relationships/hyperlink" Target="#BOSL!A1"/></Relationships>
</file>

<file path=xl/drawings/_rels/drawing20.xml.rels><?xml version="1.0" encoding="UTF-8" standalone="yes"?>
<Relationships xmlns="http://schemas.openxmlformats.org/package/2006/relationships"><Relationship Id="rId1" Type="http://schemas.openxmlformats.org/officeDocument/2006/relationships/hyperlink" Target="#Sommario!A1"/></Relationships>
</file>

<file path=xl/drawings/_rels/drawing21.xml.rels><?xml version="1.0" encoding="UTF-8" standalone="yes"?>
<Relationships xmlns="http://schemas.openxmlformats.org/package/2006/relationships"><Relationship Id="rId1" Type="http://schemas.openxmlformats.org/officeDocument/2006/relationships/hyperlink" Target="#Sommario!A1"/></Relationships>
</file>

<file path=xl/drawings/_rels/drawing22.xml.rels><?xml version="1.0" encoding="UTF-8" standalone="yes"?>
<Relationships xmlns="http://schemas.openxmlformats.org/package/2006/relationships"><Relationship Id="rId1" Type="http://schemas.openxmlformats.org/officeDocument/2006/relationships/hyperlink" Target="#Sommario!A1"/></Relationships>
</file>

<file path=xl/drawings/_rels/drawing23.xml.rels><?xml version="1.0" encoding="UTF-8" standalone="yes"?>
<Relationships xmlns="http://schemas.openxmlformats.org/package/2006/relationships"><Relationship Id="rId1" Type="http://schemas.openxmlformats.org/officeDocument/2006/relationships/hyperlink" Target="#Sommario!A1"/></Relationships>
</file>

<file path=xl/drawings/_rels/drawing24.xml.rels><?xml version="1.0" encoding="UTF-8" standalone="yes"?>
<Relationships xmlns="http://schemas.openxmlformats.org/package/2006/relationships"><Relationship Id="rId1" Type="http://schemas.openxmlformats.org/officeDocument/2006/relationships/hyperlink" Target="#Sommario!A1"/></Relationships>
</file>

<file path=xl/drawings/_rels/drawing25.xml.rels><?xml version="1.0" encoding="UTF-8" standalone="yes"?>
<Relationships xmlns="http://schemas.openxmlformats.org/package/2006/relationships"><Relationship Id="rId1" Type="http://schemas.openxmlformats.org/officeDocument/2006/relationships/hyperlink" Target="#Sommario!A1"/></Relationships>
</file>

<file path=xl/drawings/_rels/drawing26.xml.rels><?xml version="1.0" encoding="UTF-8" standalone="yes"?>
<Relationships xmlns="http://schemas.openxmlformats.org/package/2006/relationships"><Relationship Id="rId1" Type="http://schemas.openxmlformats.org/officeDocument/2006/relationships/hyperlink" Target="#Sommario!A1"/></Relationships>
</file>

<file path=xl/drawings/_rels/drawing27.xml.rels><?xml version="1.0" encoding="UTF-8" standalone="yes"?>
<Relationships xmlns="http://schemas.openxmlformats.org/package/2006/relationships"><Relationship Id="rId1" Type="http://schemas.openxmlformats.org/officeDocument/2006/relationships/hyperlink" Target="#Sommario!A1"/></Relationships>
</file>

<file path=xl/drawings/_rels/drawing28.xml.rels><?xml version="1.0" encoding="UTF-8" standalone="yes"?>
<Relationships xmlns="http://schemas.openxmlformats.org/package/2006/relationships"><Relationship Id="rId1" Type="http://schemas.openxmlformats.org/officeDocument/2006/relationships/hyperlink" Target="#Sommario!A1"/></Relationships>
</file>

<file path=xl/drawings/_rels/drawing29.xml.rels><?xml version="1.0" encoding="UTF-8" standalone="yes"?>
<Relationships xmlns="http://schemas.openxmlformats.org/package/2006/relationships"><Relationship Id="rId1" Type="http://schemas.openxmlformats.org/officeDocument/2006/relationships/hyperlink" Target="#Sommario!A1"/></Relationships>
</file>

<file path=xl/drawings/_rels/drawing3.xml.rels><?xml version="1.0" encoding="UTF-8" standalone="yes"?>
<Relationships xmlns="http://schemas.openxmlformats.org/package/2006/relationships"><Relationship Id="rId1" Type="http://schemas.openxmlformats.org/officeDocument/2006/relationships/hyperlink" Target="#Sommario!A1"/></Relationships>
</file>

<file path=xl/drawings/_rels/drawing30.xml.rels><?xml version="1.0" encoding="UTF-8" standalone="yes"?>
<Relationships xmlns="http://schemas.openxmlformats.org/package/2006/relationships"><Relationship Id="rId1" Type="http://schemas.openxmlformats.org/officeDocument/2006/relationships/hyperlink" Target="#Sommario!A1"/></Relationships>
</file>

<file path=xl/drawings/_rels/drawing4.xml.rels><?xml version="1.0" encoding="UTF-8" standalone="yes"?>
<Relationships xmlns="http://schemas.openxmlformats.org/package/2006/relationships"><Relationship Id="rId1" Type="http://schemas.openxmlformats.org/officeDocument/2006/relationships/hyperlink" Target="#Sommario!A1"/></Relationships>
</file>

<file path=xl/drawings/_rels/drawing5.xml.rels><?xml version="1.0" encoding="UTF-8" standalone="yes"?>
<Relationships xmlns="http://schemas.openxmlformats.org/package/2006/relationships"><Relationship Id="rId1" Type="http://schemas.openxmlformats.org/officeDocument/2006/relationships/hyperlink" Target="#Sommario!A1"/></Relationships>
</file>

<file path=xl/drawings/_rels/drawing6.xml.rels><?xml version="1.0" encoding="UTF-8" standalone="yes"?>
<Relationships xmlns="http://schemas.openxmlformats.org/package/2006/relationships"><Relationship Id="rId1" Type="http://schemas.openxmlformats.org/officeDocument/2006/relationships/hyperlink" Target="#Sommario!A1"/></Relationships>
</file>

<file path=xl/drawings/_rels/drawing7.xml.rels><?xml version="1.0" encoding="UTF-8" standalone="yes"?>
<Relationships xmlns="http://schemas.openxmlformats.org/package/2006/relationships"><Relationship Id="rId1" Type="http://schemas.openxmlformats.org/officeDocument/2006/relationships/hyperlink" Target="#Sommario!A1"/></Relationships>
</file>

<file path=xl/drawings/_rels/drawing8.xml.rels><?xml version="1.0" encoding="UTF-8" standalone="yes"?>
<Relationships xmlns="http://schemas.openxmlformats.org/package/2006/relationships"><Relationship Id="rId1" Type="http://schemas.openxmlformats.org/officeDocument/2006/relationships/hyperlink" Target="#Sommario!A1"/></Relationships>
</file>

<file path=xl/drawings/_rels/drawing9.xml.rels><?xml version="1.0" encoding="UTF-8" standalone="yes"?>
<Relationships xmlns="http://schemas.openxmlformats.org/package/2006/relationships"><Relationship Id="rId1" Type="http://schemas.openxmlformats.org/officeDocument/2006/relationships/hyperlink" Target="#Sommario!A1"/></Relationships>
</file>

<file path=xl/drawings/drawing1.xml><?xml version="1.0" encoding="utf-8"?>
<xdr:wsDr xmlns:xdr="http://schemas.openxmlformats.org/drawingml/2006/spreadsheetDrawing" xmlns:a="http://schemas.openxmlformats.org/drawingml/2006/main">
  <xdr:twoCellAnchor>
    <xdr:from>
      <xdr:col>1</xdr:col>
      <xdr:colOff>22224</xdr:colOff>
      <xdr:row>19</xdr:row>
      <xdr:rowOff>139700</xdr:rowOff>
    </xdr:from>
    <xdr:to>
      <xdr:col>7</xdr:col>
      <xdr:colOff>495299</xdr:colOff>
      <xdr:row>40</xdr:row>
      <xdr:rowOff>165100</xdr:rowOff>
    </xdr:to>
    <xdr:graphicFrame macro="">
      <xdr:nvGraphicFramePr>
        <xdr:cNvPr id="2" name="Grafico 1">
          <a:extLst>
            <a:ext uri="{FF2B5EF4-FFF2-40B4-BE49-F238E27FC236}">
              <a16:creationId xmlns:a16="http://schemas.microsoft.com/office/drawing/2014/main" id="{0907CE61-BE1D-43E1-8CD7-21EF01D024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4</xdr:row>
      <xdr:rowOff>0</xdr:rowOff>
    </xdr:from>
    <xdr:to>
      <xdr:col>8</xdr:col>
      <xdr:colOff>266700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E802B6D5-4203-429D-B1CA-03272C085207}"/>
            </a:ext>
          </a:extLst>
        </xdr:cNvPr>
        <xdr:cNvSpPr/>
      </xdr:nvSpPr>
      <xdr:spPr>
        <a:xfrm>
          <a:off x="15954375" y="113347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twoCellAnchor>
    <xdr:from>
      <xdr:col>6</xdr:col>
      <xdr:colOff>0</xdr:colOff>
      <xdr:row>4</xdr:row>
      <xdr:rowOff>0</xdr:rowOff>
    </xdr:from>
    <xdr:to>
      <xdr:col>8</xdr:col>
      <xdr:colOff>266700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07A96487-A30C-420A-A811-03774EE3C14F}"/>
            </a:ext>
          </a:extLst>
        </xdr:cNvPr>
        <xdr:cNvSpPr/>
      </xdr:nvSpPr>
      <xdr:spPr>
        <a:xfrm>
          <a:off x="16764000" y="1130300"/>
          <a:ext cx="15113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285750</xdr:colOff>
      <xdr:row>4</xdr:row>
      <xdr:rowOff>152400</xdr:rowOff>
    </xdr:from>
    <xdr:to>
      <xdr:col>5</xdr:col>
      <xdr:colOff>552450</xdr:colOff>
      <xdr:row>4</xdr:row>
      <xdr:rowOff>1095375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46EE3CA7-E64B-48E7-9EC6-FCC92D73B541}"/>
            </a:ext>
          </a:extLst>
        </xdr:cNvPr>
        <xdr:cNvSpPr/>
      </xdr:nvSpPr>
      <xdr:spPr>
        <a:xfrm>
          <a:off x="15087600" y="134302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4</xdr:row>
      <xdr:rowOff>533400</xdr:rowOff>
    </xdr:from>
    <xdr:to>
      <xdr:col>6</xdr:col>
      <xdr:colOff>228600</xdr:colOff>
      <xdr:row>5</xdr:row>
      <xdr:rowOff>142875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E681B579-39CE-4E33-9205-56175E3078CB}"/>
            </a:ext>
          </a:extLst>
        </xdr:cNvPr>
        <xdr:cNvSpPr/>
      </xdr:nvSpPr>
      <xdr:spPr>
        <a:xfrm>
          <a:off x="15563850" y="1676400"/>
          <a:ext cx="1466850" cy="1209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264695</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856C1D55-9DF0-49D4-A3C3-48BA43AC72AA}"/>
            </a:ext>
          </a:extLst>
        </xdr:cNvPr>
        <xdr:cNvSpPr/>
      </xdr:nvSpPr>
      <xdr:spPr>
        <a:xfrm>
          <a:off x="15991974" y="1153026"/>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266700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0A700F22-8B67-46AD-AB06-F9AF9638028C}"/>
            </a:ext>
          </a:extLst>
        </xdr:cNvPr>
        <xdr:cNvSpPr/>
      </xdr:nvSpPr>
      <xdr:spPr>
        <a:xfrm>
          <a:off x="1562100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5</xdr:row>
      <xdr:rowOff>0</xdr:rowOff>
    </xdr:from>
    <xdr:to>
      <xdr:col>6</xdr:col>
      <xdr:colOff>262034</xdr:colOff>
      <xdr:row>6</xdr:row>
      <xdr:rowOff>145986</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50BFB226-848B-4E44-AAAA-3526498167CD}"/>
            </a:ext>
          </a:extLst>
        </xdr:cNvPr>
        <xdr:cNvSpPr/>
      </xdr:nvSpPr>
      <xdr:spPr>
        <a:xfrm>
          <a:off x="15395510" y="1943878"/>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266700</xdr:colOff>
      <xdr:row>5</xdr:row>
      <xdr:rowOff>409575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3FFE6889-B1EA-4A58-B253-BFDFB4EA9DE0}"/>
            </a:ext>
          </a:extLst>
        </xdr:cNvPr>
        <xdr:cNvSpPr/>
      </xdr:nvSpPr>
      <xdr:spPr>
        <a:xfrm>
          <a:off x="15992475" y="130492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5</xdr:row>
      <xdr:rowOff>0</xdr:rowOff>
    </xdr:from>
    <xdr:to>
      <xdr:col>8</xdr:col>
      <xdr:colOff>272143</xdr:colOff>
      <xdr:row>6</xdr:row>
      <xdr:rowOff>137886</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58F62299-EB30-4FBC-97E2-5FB21C29AC3E}"/>
            </a:ext>
          </a:extLst>
        </xdr:cNvPr>
        <xdr:cNvSpPr/>
      </xdr:nvSpPr>
      <xdr:spPr>
        <a:xfrm>
          <a:off x="16544018" y="1689554"/>
          <a:ext cx="142875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266700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B968E0F9-4C28-4F92-874E-2A5487E88AD5}"/>
            </a:ext>
          </a:extLst>
        </xdr:cNvPr>
        <xdr:cNvSpPr/>
      </xdr:nvSpPr>
      <xdr:spPr>
        <a:xfrm>
          <a:off x="10791825"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266700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202C40DE-D5AA-4F9C-AAAC-C75B2A63328B}"/>
            </a:ext>
          </a:extLst>
        </xdr:cNvPr>
        <xdr:cNvSpPr/>
      </xdr:nvSpPr>
      <xdr:spPr>
        <a:xfrm>
          <a:off x="15897225" y="113347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603250</xdr:colOff>
      <xdr:row>2</xdr:row>
      <xdr:rowOff>247650</xdr:rowOff>
    </xdr:to>
    <xdr:sp macro="" textlink="">
      <xdr:nvSpPr>
        <xdr:cNvPr id="7" name="Elaborazione 6">
          <a:hlinkClick xmlns:r="http://schemas.openxmlformats.org/officeDocument/2006/relationships" r:id="rId1"/>
          <a:extLst>
            <a:ext uri="{FF2B5EF4-FFF2-40B4-BE49-F238E27FC236}">
              <a16:creationId xmlns:a16="http://schemas.microsoft.com/office/drawing/2014/main" id="{0EB054B1-6F03-4526-A1EA-DF2FC45DFC81}"/>
            </a:ext>
          </a:extLst>
        </xdr:cNvPr>
        <xdr:cNvSpPr/>
      </xdr:nvSpPr>
      <xdr:spPr>
        <a:xfrm>
          <a:off x="4102100" y="2603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6</xdr:row>
      <xdr:rowOff>0</xdr:rowOff>
    </xdr:from>
    <xdr:to>
      <xdr:col>2</xdr:col>
      <xdr:colOff>603250</xdr:colOff>
      <xdr:row>6</xdr:row>
      <xdr:rowOff>247650</xdr:rowOff>
    </xdr:to>
    <xdr:sp macro="" textlink="">
      <xdr:nvSpPr>
        <xdr:cNvPr id="9" name="Elaborazione 8">
          <a:hlinkClick xmlns:r="http://schemas.openxmlformats.org/officeDocument/2006/relationships" r:id="rId2"/>
          <a:extLst>
            <a:ext uri="{FF2B5EF4-FFF2-40B4-BE49-F238E27FC236}">
              <a16:creationId xmlns:a16="http://schemas.microsoft.com/office/drawing/2014/main" id="{12B1017F-E5E3-4452-8820-B534E990DCDC}"/>
            </a:ext>
          </a:extLst>
        </xdr:cNvPr>
        <xdr:cNvSpPr/>
      </xdr:nvSpPr>
      <xdr:spPr>
        <a:xfrm>
          <a:off x="4102100" y="10604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7</xdr:row>
      <xdr:rowOff>0</xdr:rowOff>
    </xdr:from>
    <xdr:to>
      <xdr:col>2</xdr:col>
      <xdr:colOff>603250</xdr:colOff>
      <xdr:row>7</xdr:row>
      <xdr:rowOff>247650</xdr:rowOff>
    </xdr:to>
    <xdr:sp macro="" textlink="">
      <xdr:nvSpPr>
        <xdr:cNvPr id="10" name="Elaborazione 9">
          <a:hlinkClick xmlns:r="http://schemas.openxmlformats.org/officeDocument/2006/relationships" r:id="rId3"/>
          <a:extLst>
            <a:ext uri="{FF2B5EF4-FFF2-40B4-BE49-F238E27FC236}">
              <a16:creationId xmlns:a16="http://schemas.microsoft.com/office/drawing/2014/main" id="{285A33AE-BE12-4B0A-A430-347337DBDC90}"/>
            </a:ext>
          </a:extLst>
        </xdr:cNvPr>
        <xdr:cNvSpPr/>
      </xdr:nvSpPr>
      <xdr:spPr>
        <a:xfrm>
          <a:off x="4102100" y="13271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8</xdr:row>
      <xdr:rowOff>0</xdr:rowOff>
    </xdr:from>
    <xdr:to>
      <xdr:col>2</xdr:col>
      <xdr:colOff>603250</xdr:colOff>
      <xdr:row>8</xdr:row>
      <xdr:rowOff>247650</xdr:rowOff>
    </xdr:to>
    <xdr:sp macro="" textlink="">
      <xdr:nvSpPr>
        <xdr:cNvPr id="11" name="Elaborazione 10">
          <a:hlinkClick xmlns:r="http://schemas.openxmlformats.org/officeDocument/2006/relationships" r:id="rId4"/>
          <a:extLst>
            <a:ext uri="{FF2B5EF4-FFF2-40B4-BE49-F238E27FC236}">
              <a16:creationId xmlns:a16="http://schemas.microsoft.com/office/drawing/2014/main" id="{18575C87-491F-46BA-A348-40C945C8786D}"/>
            </a:ext>
          </a:extLst>
        </xdr:cNvPr>
        <xdr:cNvSpPr/>
      </xdr:nvSpPr>
      <xdr:spPr>
        <a:xfrm>
          <a:off x="4102100" y="15938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9</xdr:row>
      <xdr:rowOff>0</xdr:rowOff>
    </xdr:from>
    <xdr:to>
      <xdr:col>2</xdr:col>
      <xdr:colOff>603250</xdr:colOff>
      <xdr:row>9</xdr:row>
      <xdr:rowOff>247650</xdr:rowOff>
    </xdr:to>
    <xdr:sp macro="" textlink="">
      <xdr:nvSpPr>
        <xdr:cNvPr id="12" name="Elaborazione 11">
          <a:hlinkClick xmlns:r="http://schemas.openxmlformats.org/officeDocument/2006/relationships" r:id="rId5"/>
          <a:extLst>
            <a:ext uri="{FF2B5EF4-FFF2-40B4-BE49-F238E27FC236}">
              <a16:creationId xmlns:a16="http://schemas.microsoft.com/office/drawing/2014/main" id="{D3502ECC-13F5-457F-B86A-FAAB84F7850B}"/>
            </a:ext>
          </a:extLst>
        </xdr:cNvPr>
        <xdr:cNvSpPr/>
      </xdr:nvSpPr>
      <xdr:spPr>
        <a:xfrm>
          <a:off x="4102100" y="18605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10</xdr:row>
      <xdr:rowOff>0</xdr:rowOff>
    </xdr:from>
    <xdr:to>
      <xdr:col>2</xdr:col>
      <xdr:colOff>603250</xdr:colOff>
      <xdr:row>10</xdr:row>
      <xdr:rowOff>247650</xdr:rowOff>
    </xdr:to>
    <xdr:sp macro="" textlink="">
      <xdr:nvSpPr>
        <xdr:cNvPr id="13" name="Elaborazione 12">
          <a:hlinkClick xmlns:r="http://schemas.openxmlformats.org/officeDocument/2006/relationships" r:id="rId6"/>
          <a:extLst>
            <a:ext uri="{FF2B5EF4-FFF2-40B4-BE49-F238E27FC236}">
              <a16:creationId xmlns:a16="http://schemas.microsoft.com/office/drawing/2014/main" id="{7C7F9D6E-79F9-420C-835A-48796AE712A4}"/>
            </a:ext>
          </a:extLst>
        </xdr:cNvPr>
        <xdr:cNvSpPr/>
      </xdr:nvSpPr>
      <xdr:spPr>
        <a:xfrm>
          <a:off x="4102100" y="21272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11</xdr:row>
      <xdr:rowOff>0</xdr:rowOff>
    </xdr:from>
    <xdr:to>
      <xdr:col>2</xdr:col>
      <xdr:colOff>603250</xdr:colOff>
      <xdr:row>11</xdr:row>
      <xdr:rowOff>247650</xdr:rowOff>
    </xdr:to>
    <xdr:sp macro="" textlink="">
      <xdr:nvSpPr>
        <xdr:cNvPr id="14" name="Elaborazione 13">
          <a:hlinkClick xmlns:r="http://schemas.openxmlformats.org/officeDocument/2006/relationships" r:id="rId7"/>
          <a:extLst>
            <a:ext uri="{FF2B5EF4-FFF2-40B4-BE49-F238E27FC236}">
              <a16:creationId xmlns:a16="http://schemas.microsoft.com/office/drawing/2014/main" id="{68394FBD-F4B4-4F53-9121-DE59F3CF86F5}"/>
            </a:ext>
          </a:extLst>
        </xdr:cNvPr>
        <xdr:cNvSpPr/>
      </xdr:nvSpPr>
      <xdr:spPr>
        <a:xfrm>
          <a:off x="4102100" y="23939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12</xdr:row>
      <xdr:rowOff>0</xdr:rowOff>
    </xdr:from>
    <xdr:to>
      <xdr:col>2</xdr:col>
      <xdr:colOff>603250</xdr:colOff>
      <xdr:row>12</xdr:row>
      <xdr:rowOff>247650</xdr:rowOff>
    </xdr:to>
    <xdr:sp macro="" textlink="">
      <xdr:nvSpPr>
        <xdr:cNvPr id="15" name="Elaborazione 14">
          <a:hlinkClick xmlns:r="http://schemas.openxmlformats.org/officeDocument/2006/relationships" r:id="rId8"/>
          <a:extLst>
            <a:ext uri="{FF2B5EF4-FFF2-40B4-BE49-F238E27FC236}">
              <a16:creationId xmlns:a16="http://schemas.microsoft.com/office/drawing/2014/main" id="{FFB37E96-3A5E-480C-A744-363007B05D7F}"/>
            </a:ext>
          </a:extLst>
        </xdr:cNvPr>
        <xdr:cNvSpPr/>
      </xdr:nvSpPr>
      <xdr:spPr>
        <a:xfrm>
          <a:off x="4102100" y="26606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13</xdr:row>
      <xdr:rowOff>0</xdr:rowOff>
    </xdr:from>
    <xdr:to>
      <xdr:col>2</xdr:col>
      <xdr:colOff>603250</xdr:colOff>
      <xdr:row>13</xdr:row>
      <xdr:rowOff>247650</xdr:rowOff>
    </xdr:to>
    <xdr:sp macro="" textlink="">
      <xdr:nvSpPr>
        <xdr:cNvPr id="16" name="Elaborazione 15">
          <a:hlinkClick xmlns:r="http://schemas.openxmlformats.org/officeDocument/2006/relationships" r:id="rId9"/>
          <a:extLst>
            <a:ext uri="{FF2B5EF4-FFF2-40B4-BE49-F238E27FC236}">
              <a16:creationId xmlns:a16="http://schemas.microsoft.com/office/drawing/2014/main" id="{7DC5F5D2-16C5-434B-9CF9-92658A227BF8}"/>
            </a:ext>
          </a:extLst>
        </xdr:cNvPr>
        <xdr:cNvSpPr/>
      </xdr:nvSpPr>
      <xdr:spPr>
        <a:xfrm>
          <a:off x="4102100" y="29273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14</xdr:row>
      <xdr:rowOff>0</xdr:rowOff>
    </xdr:from>
    <xdr:to>
      <xdr:col>2</xdr:col>
      <xdr:colOff>603250</xdr:colOff>
      <xdr:row>14</xdr:row>
      <xdr:rowOff>247650</xdr:rowOff>
    </xdr:to>
    <xdr:sp macro="" textlink="">
      <xdr:nvSpPr>
        <xdr:cNvPr id="18" name="Elaborazione 17">
          <a:hlinkClick xmlns:r="http://schemas.openxmlformats.org/officeDocument/2006/relationships" r:id="rId10"/>
          <a:extLst>
            <a:ext uri="{FF2B5EF4-FFF2-40B4-BE49-F238E27FC236}">
              <a16:creationId xmlns:a16="http://schemas.microsoft.com/office/drawing/2014/main" id="{18FD4E66-2551-41B2-BBDA-BD0FA90D9479}"/>
            </a:ext>
          </a:extLst>
        </xdr:cNvPr>
        <xdr:cNvSpPr/>
      </xdr:nvSpPr>
      <xdr:spPr>
        <a:xfrm>
          <a:off x="4102100" y="34607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15</xdr:row>
      <xdr:rowOff>0</xdr:rowOff>
    </xdr:from>
    <xdr:to>
      <xdr:col>2</xdr:col>
      <xdr:colOff>603250</xdr:colOff>
      <xdr:row>15</xdr:row>
      <xdr:rowOff>247650</xdr:rowOff>
    </xdr:to>
    <xdr:sp macro="" textlink="">
      <xdr:nvSpPr>
        <xdr:cNvPr id="19" name="Elaborazione 18">
          <a:hlinkClick xmlns:r="http://schemas.openxmlformats.org/officeDocument/2006/relationships" r:id="rId11"/>
          <a:extLst>
            <a:ext uri="{FF2B5EF4-FFF2-40B4-BE49-F238E27FC236}">
              <a16:creationId xmlns:a16="http://schemas.microsoft.com/office/drawing/2014/main" id="{0868FEF5-2ECA-4AF0-A0C5-ED230E2A91CF}"/>
            </a:ext>
          </a:extLst>
        </xdr:cNvPr>
        <xdr:cNvSpPr/>
      </xdr:nvSpPr>
      <xdr:spPr>
        <a:xfrm>
          <a:off x="4102100" y="37274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17</xdr:row>
      <xdr:rowOff>0</xdr:rowOff>
    </xdr:from>
    <xdr:to>
      <xdr:col>2</xdr:col>
      <xdr:colOff>603250</xdr:colOff>
      <xdr:row>17</xdr:row>
      <xdr:rowOff>247650</xdr:rowOff>
    </xdr:to>
    <xdr:sp macro="" textlink="">
      <xdr:nvSpPr>
        <xdr:cNvPr id="20" name="Elaborazione 19">
          <a:hlinkClick xmlns:r="http://schemas.openxmlformats.org/officeDocument/2006/relationships" r:id="rId12"/>
          <a:extLst>
            <a:ext uri="{FF2B5EF4-FFF2-40B4-BE49-F238E27FC236}">
              <a16:creationId xmlns:a16="http://schemas.microsoft.com/office/drawing/2014/main" id="{1A57C076-D6CE-4904-8CBD-FA2798FB1BFD}"/>
            </a:ext>
          </a:extLst>
        </xdr:cNvPr>
        <xdr:cNvSpPr/>
      </xdr:nvSpPr>
      <xdr:spPr>
        <a:xfrm>
          <a:off x="4102100" y="39941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18</xdr:row>
      <xdr:rowOff>0</xdr:rowOff>
    </xdr:from>
    <xdr:to>
      <xdr:col>2</xdr:col>
      <xdr:colOff>603250</xdr:colOff>
      <xdr:row>18</xdr:row>
      <xdr:rowOff>247650</xdr:rowOff>
    </xdr:to>
    <xdr:sp macro="" textlink="">
      <xdr:nvSpPr>
        <xdr:cNvPr id="21" name="Elaborazione 20">
          <a:hlinkClick xmlns:r="http://schemas.openxmlformats.org/officeDocument/2006/relationships" r:id="rId13"/>
          <a:extLst>
            <a:ext uri="{FF2B5EF4-FFF2-40B4-BE49-F238E27FC236}">
              <a16:creationId xmlns:a16="http://schemas.microsoft.com/office/drawing/2014/main" id="{2C32044E-76E7-42A7-BBCB-6AE7C85E2925}"/>
            </a:ext>
          </a:extLst>
        </xdr:cNvPr>
        <xdr:cNvSpPr/>
      </xdr:nvSpPr>
      <xdr:spPr>
        <a:xfrm>
          <a:off x="4102100" y="42608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20</xdr:row>
      <xdr:rowOff>0</xdr:rowOff>
    </xdr:from>
    <xdr:to>
      <xdr:col>2</xdr:col>
      <xdr:colOff>603250</xdr:colOff>
      <xdr:row>20</xdr:row>
      <xdr:rowOff>247650</xdr:rowOff>
    </xdr:to>
    <xdr:sp macro="" textlink="">
      <xdr:nvSpPr>
        <xdr:cNvPr id="22" name="Elaborazione 21">
          <a:hlinkClick xmlns:r="http://schemas.openxmlformats.org/officeDocument/2006/relationships" r:id="rId14"/>
          <a:extLst>
            <a:ext uri="{FF2B5EF4-FFF2-40B4-BE49-F238E27FC236}">
              <a16:creationId xmlns:a16="http://schemas.microsoft.com/office/drawing/2014/main" id="{FE1E4043-E175-47D5-8078-837C5AF5D556}"/>
            </a:ext>
          </a:extLst>
        </xdr:cNvPr>
        <xdr:cNvSpPr/>
      </xdr:nvSpPr>
      <xdr:spPr>
        <a:xfrm>
          <a:off x="4102100" y="45275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19</xdr:row>
      <xdr:rowOff>0</xdr:rowOff>
    </xdr:from>
    <xdr:to>
      <xdr:col>2</xdr:col>
      <xdr:colOff>603250</xdr:colOff>
      <xdr:row>19</xdr:row>
      <xdr:rowOff>247650</xdr:rowOff>
    </xdr:to>
    <xdr:sp macro="" textlink="">
      <xdr:nvSpPr>
        <xdr:cNvPr id="23" name="Elaborazione 22">
          <a:hlinkClick xmlns:r="http://schemas.openxmlformats.org/officeDocument/2006/relationships" r:id="rId15"/>
          <a:extLst>
            <a:ext uri="{FF2B5EF4-FFF2-40B4-BE49-F238E27FC236}">
              <a16:creationId xmlns:a16="http://schemas.microsoft.com/office/drawing/2014/main" id="{5F401A2E-D7BC-4770-B706-B4DBD54ED87C}"/>
            </a:ext>
          </a:extLst>
        </xdr:cNvPr>
        <xdr:cNvSpPr/>
      </xdr:nvSpPr>
      <xdr:spPr>
        <a:xfrm>
          <a:off x="4102100" y="47942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34924</xdr:colOff>
      <xdr:row>22</xdr:row>
      <xdr:rowOff>19050</xdr:rowOff>
    </xdr:from>
    <xdr:to>
      <xdr:col>3</xdr:col>
      <xdr:colOff>6350</xdr:colOff>
      <xdr:row>22</xdr:row>
      <xdr:rowOff>257175</xdr:rowOff>
    </xdr:to>
    <xdr:sp macro="" textlink="">
      <xdr:nvSpPr>
        <xdr:cNvPr id="24" name="Elaborazione 23">
          <a:hlinkClick xmlns:r="http://schemas.openxmlformats.org/officeDocument/2006/relationships" r:id="rId16"/>
          <a:extLst>
            <a:ext uri="{FF2B5EF4-FFF2-40B4-BE49-F238E27FC236}">
              <a16:creationId xmlns:a16="http://schemas.microsoft.com/office/drawing/2014/main" id="{C2468619-41D8-490F-BB71-278D46390E4A}"/>
            </a:ext>
          </a:extLst>
        </xdr:cNvPr>
        <xdr:cNvSpPr/>
      </xdr:nvSpPr>
      <xdr:spPr>
        <a:xfrm>
          <a:off x="6353174" y="6076950"/>
          <a:ext cx="581026" cy="23812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6350</xdr:colOff>
      <xdr:row>23</xdr:row>
      <xdr:rowOff>171450</xdr:rowOff>
    </xdr:from>
    <xdr:to>
      <xdr:col>3</xdr:col>
      <xdr:colOff>0</xdr:colOff>
      <xdr:row>23</xdr:row>
      <xdr:rowOff>419100</xdr:rowOff>
    </xdr:to>
    <xdr:sp macro="" textlink="">
      <xdr:nvSpPr>
        <xdr:cNvPr id="26" name="Elaborazione 25">
          <a:hlinkClick xmlns:r="http://schemas.openxmlformats.org/officeDocument/2006/relationships" r:id="rId17"/>
          <a:extLst>
            <a:ext uri="{FF2B5EF4-FFF2-40B4-BE49-F238E27FC236}">
              <a16:creationId xmlns:a16="http://schemas.microsoft.com/office/drawing/2014/main" id="{5F1C813D-6355-46C4-9232-F23F29BE98CC}"/>
            </a:ext>
          </a:extLst>
        </xdr:cNvPr>
        <xdr:cNvSpPr/>
      </xdr:nvSpPr>
      <xdr:spPr>
        <a:xfrm>
          <a:off x="4749800" y="60261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24</xdr:row>
      <xdr:rowOff>0</xdr:rowOff>
    </xdr:from>
    <xdr:to>
      <xdr:col>2</xdr:col>
      <xdr:colOff>603250</xdr:colOff>
      <xdr:row>24</xdr:row>
      <xdr:rowOff>247650</xdr:rowOff>
    </xdr:to>
    <xdr:sp macro="" textlink="">
      <xdr:nvSpPr>
        <xdr:cNvPr id="28" name="Elaborazione 27">
          <a:hlinkClick xmlns:r="http://schemas.openxmlformats.org/officeDocument/2006/relationships" r:id="rId18"/>
          <a:extLst>
            <a:ext uri="{FF2B5EF4-FFF2-40B4-BE49-F238E27FC236}">
              <a16:creationId xmlns:a16="http://schemas.microsoft.com/office/drawing/2014/main" id="{182357A7-8914-4CE4-9DAD-9D7F49D901E2}"/>
            </a:ext>
          </a:extLst>
        </xdr:cNvPr>
        <xdr:cNvSpPr/>
      </xdr:nvSpPr>
      <xdr:spPr>
        <a:xfrm>
          <a:off x="4743450" y="66484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5</xdr:row>
      <xdr:rowOff>95250</xdr:rowOff>
    </xdr:from>
    <xdr:to>
      <xdr:col>2</xdr:col>
      <xdr:colOff>603250</xdr:colOff>
      <xdr:row>5</xdr:row>
      <xdr:rowOff>342900</xdr:rowOff>
    </xdr:to>
    <xdr:sp macro="" textlink="">
      <xdr:nvSpPr>
        <xdr:cNvPr id="30" name="Elaborazione 29">
          <a:hlinkClick xmlns:r="http://schemas.openxmlformats.org/officeDocument/2006/relationships" r:id="rId19"/>
          <a:extLst>
            <a:ext uri="{FF2B5EF4-FFF2-40B4-BE49-F238E27FC236}">
              <a16:creationId xmlns:a16="http://schemas.microsoft.com/office/drawing/2014/main" id="{5986F06D-646A-43ED-8B01-583F847E0EBC}"/>
            </a:ext>
          </a:extLst>
        </xdr:cNvPr>
        <xdr:cNvSpPr/>
      </xdr:nvSpPr>
      <xdr:spPr>
        <a:xfrm>
          <a:off x="4743450" y="9398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28</xdr:row>
      <xdr:rowOff>0</xdr:rowOff>
    </xdr:from>
    <xdr:to>
      <xdr:col>2</xdr:col>
      <xdr:colOff>603250</xdr:colOff>
      <xdr:row>28</xdr:row>
      <xdr:rowOff>247650</xdr:rowOff>
    </xdr:to>
    <xdr:sp macro="" textlink="">
      <xdr:nvSpPr>
        <xdr:cNvPr id="31" name="Elaborazione 30">
          <a:hlinkClick xmlns:r="http://schemas.openxmlformats.org/officeDocument/2006/relationships" r:id="rId20"/>
          <a:extLst>
            <a:ext uri="{FF2B5EF4-FFF2-40B4-BE49-F238E27FC236}">
              <a16:creationId xmlns:a16="http://schemas.microsoft.com/office/drawing/2014/main" id="{C603EE93-CD89-4E35-97BF-5FC905FE6311}"/>
            </a:ext>
          </a:extLst>
        </xdr:cNvPr>
        <xdr:cNvSpPr/>
      </xdr:nvSpPr>
      <xdr:spPr>
        <a:xfrm>
          <a:off x="4743450" y="74612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29</xdr:row>
      <xdr:rowOff>0</xdr:rowOff>
    </xdr:from>
    <xdr:to>
      <xdr:col>2</xdr:col>
      <xdr:colOff>603250</xdr:colOff>
      <xdr:row>29</xdr:row>
      <xdr:rowOff>247650</xdr:rowOff>
    </xdr:to>
    <xdr:sp macro="" textlink="">
      <xdr:nvSpPr>
        <xdr:cNvPr id="32" name="Elaborazione 31">
          <a:hlinkClick xmlns:r="http://schemas.openxmlformats.org/officeDocument/2006/relationships" r:id="rId21"/>
          <a:extLst>
            <a:ext uri="{FF2B5EF4-FFF2-40B4-BE49-F238E27FC236}">
              <a16:creationId xmlns:a16="http://schemas.microsoft.com/office/drawing/2014/main" id="{F13FA24C-3385-43A2-A202-D076C9CC4EE5}"/>
            </a:ext>
          </a:extLst>
        </xdr:cNvPr>
        <xdr:cNvSpPr/>
      </xdr:nvSpPr>
      <xdr:spPr>
        <a:xfrm>
          <a:off x="4743450" y="77216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30</xdr:row>
      <xdr:rowOff>0</xdr:rowOff>
    </xdr:from>
    <xdr:to>
      <xdr:col>2</xdr:col>
      <xdr:colOff>603250</xdr:colOff>
      <xdr:row>30</xdr:row>
      <xdr:rowOff>247650</xdr:rowOff>
    </xdr:to>
    <xdr:sp macro="" textlink="">
      <xdr:nvSpPr>
        <xdr:cNvPr id="33" name="Elaborazione 32">
          <a:hlinkClick xmlns:r="http://schemas.openxmlformats.org/officeDocument/2006/relationships" r:id="rId22"/>
          <a:extLst>
            <a:ext uri="{FF2B5EF4-FFF2-40B4-BE49-F238E27FC236}">
              <a16:creationId xmlns:a16="http://schemas.microsoft.com/office/drawing/2014/main" id="{9DB5ED39-3BA1-4BBB-BC72-F20D721C1B15}"/>
            </a:ext>
          </a:extLst>
        </xdr:cNvPr>
        <xdr:cNvSpPr/>
      </xdr:nvSpPr>
      <xdr:spPr>
        <a:xfrm>
          <a:off x="4743450" y="79819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31</xdr:row>
      <xdr:rowOff>0</xdr:rowOff>
    </xdr:from>
    <xdr:to>
      <xdr:col>2</xdr:col>
      <xdr:colOff>603250</xdr:colOff>
      <xdr:row>31</xdr:row>
      <xdr:rowOff>247650</xdr:rowOff>
    </xdr:to>
    <xdr:sp macro="" textlink="">
      <xdr:nvSpPr>
        <xdr:cNvPr id="34" name="Elaborazione 33">
          <a:hlinkClick xmlns:r="http://schemas.openxmlformats.org/officeDocument/2006/relationships" r:id="rId23"/>
          <a:extLst>
            <a:ext uri="{FF2B5EF4-FFF2-40B4-BE49-F238E27FC236}">
              <a16:creationId xmlns:a16="http://schemas.microsoft.com/office/drawing/2014/main" id="{1633B25D-9B4A-46FB-879A-B1A2AF260F0E}"/>
            </a:ext>
          </a:extLst>
        </xdr:cNvPr>
        <xdr:cNvSpPr/>
      </xdr:nvSpPr>
      <xdr:spPr>
        <a:xfrm>
          <a:off x="4743450" y="82423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12700</xdr:colOff>
      <xdr:row>25</xdr:row>
      <xdr:rowOff>146050</xdr:rowOff>
    </xdr:from>
    <xdr:to>
      <xdr:col>3</xdr:col>
      <xdr:colOff>9525</xdr:colOff>
      <xdr:row>25</xdr:row>
      <xdr:rowOff>393700</xdr:rowOff>
    </xdr:to>
    <xdr:sp macro="" textlink="">
      <xdr:nvSpPr>
        <xdr:cNvPr id="29" name="Elaborazione 28">
          <a:hlinkClick xmlns:r="http://schemas.openxmlformats.org/officeDocument/2006/relationships" r:id="rId24"/>
          <a:extLst>
            <a:ext uri="{FF2B5EF4-FFF2-40B4-BE49-F238E27FC236}">
              <a16:creationId xmlns:a16="http://schemas.microsoft.com/office/drawing/2014/main" id="{B014FBAA-9893-4CDD-BF3E-2CEE6425DB5E}"/>
            </a:ext>
          </a:extLst>
        </xdr:cNvPr>
        <xdr:cNvSpPr/>
      </xdr:nvSpPr>
      <xdr:spPr>
        <a:xfrm>
          <a:off x="6330950" y="7270750"/>
          <a:ext cx="606425"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19051</xdr:colOff>
      <xdr:row>16</xdr:row>
      <xdr:rowOff>19050</xdr:rowOff>
    </xdr:from>
    <xdr:to>
      <xdr:col>3</xdr:col>
      <xdr:colOff>1</xdr:colOff>
      <xdr:row>16</xdr:row>
      <xdr:rowOff>228600</xdr:rowOff>
    </xdr:to>
    <xdr:sp macro="" textlink="">
      <xdr:nvSpPr>
        <xdr:cNvPr id="35" name="Elaborazione 34">
          <a:hlinkClick xmlns:r="http://schemas.openxmlformats.org/officeDocument/2006/relationships" r:id="rId25"/>
          <a:extLst>
            <a:ext uri="{FF2B5EF4-FFF2-40B4-BE49-F238E27FC236}">
              <a16:creationId xmlns:a16="http://schemas.microsoft.com/office/drawing/2014/main" id="{D6E93F65-7DF0-41DC-9886-EF95EDD4A644}"/>
            </a:ext>
          </a:extLst>
        </xdr:cNvPr>
        <xdr:cNvSpPr/>
      </xdr:nvSpPr>
      <xdr:spPr>
        <a:xfrm>
          <a:off x="6334126" y="4933950"/>
          <a:ext cx="590550" cy="2095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9525</xdr:colOff>
      <xdr:row>3</xdr:row>
      <xdr:rowOff>19050</xdr:rowOff>
    </xdr:from>
    <xdr:to>
      <xdr:col>3</xdr:col>
      <xdr:colOff>3175</xdr:colOff>
      <xdr:row>3</xdr:row>
      <xdr:rowOff>266700</xdr:rowOff>
    </xdr:to>
    <xdr:sp macro="" textlink="">
      <xdr:nvSpPr>
        <xdr:cNvPr id="36" name="Elaborazione 35">
          <a:hlinkClick xmlns:r="http://schemas.openxmlformats.org/officeDocument/2006/relationships" r:id="rId26"/>
          <a:extLst>
            <a:ext uri="{FF2B5EF4-FFF2-40B4-BE49-F238E27FC236}">
              <a16:creationId xmlns:a16="http://schemas.microsoft.com/office/drawing/2014/main" id="{BF2ECEF4-883D-40DC-8C4F-44EDC16914AD}"/>
            </a:ext>
          </a:extLst>
        </xdr:cNvPr>
        <xdr:cNvSpPr/>
      </xdr:nvSpPr>
      <xdr:spPr>
        <a:xfrm>
          <a:off x="6324600" y="8382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4</xdr:row>
      <xdr:rowOff>38100</xdr:rowOff>
    </xdr:from>
    <xdr:to>
      <xdr:col>2</xdr:col>
      <xdr:colOff>603250</xdr:colOff>
      <xdr:row>5</xdr:row>
      <xdr:rowOff>0</xdr:rowOff>
    </xdr:to>
    <xdr:sp macro="" textlink="">
      <xdr:nvSpPr>
        <xdr:cNvPr id="37" name="Elaborazione 36">
          <a:hlinkClick xmlns:r="http://schemas.openxmlformats.org/officeDocument/2006/relationships" r:id="rId27"/>
          <a:extLst>
            <a:ext uri="{FF2B5EF4-FFF2-40B4-BE49-F238E27FC236}">
              <a16:creationId xmlns:a16="http://schemas.microsoft.com/office/drawing/2014/main" id="{D70074AA-6EBB-40AC-B7E8-F007784503AC}"/>
            </a:ext>
          </a:extLst>
        </xdr:cNvPr>
        <xdr:cNvSpPr/>
      </xdr:nvSpPr>
      <xdr:spPr>
        <a:xfrm>
          <a:off x="6315075" y="11430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1</xdr:col>
      <xdr:colOff>5280025</xdr:colOff>
      <xdr:row>25</xdr:row>
      <xdr:rowOff>508000</xdr:rowOff>
    </xdr:from>
    <xdr:to>
      <xdr:col>2</xdr:col>
      <xdr:colOff>600075</xdr:colOff>
      <xdr:row>26</xdr:row>
      <xdr:rowOff>222250</xdr:rowOff>
    </xdr:to>
    <xdr:sp macro="" textlink="">
      <xdr:nvSpPr>
        <xdr:cNvPr id="38" name="Elaborazione 37">
          <a:hlinkClick xmlns:r="http://schemas.openxmlformats.org/officeDocument/2006/relationships" r:id="rId28"/>
          <a:extLst>
            <a:ext uri="{FF2B5EF4-FFF2-40B4-BE49-F238E27FC236}">
              <a16:creationId xmlns:a16="http://schemas.microsoft.com/office/drawing/2014/main" id="{79BCF8C0-1CFD-4C3E-966A-29F0BC9831DA}"/>
            </a:ext>
          </a:extLst>
        </xdr:cNvPr>
        <xdr:cNvSpPr/>
      </xdr:nvSpPr>
      <xdr:spPr>
        <a:xfrm>
          <a:off x="6308725" y="8185150"/>
          <a:ext cx="606425"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5</xdr:row>
      <xdr:rowOff>0</xdr:rowOff>
    </xdr:from>
    <xdr:to>
      <xdr:col>6</xdr:col>
      <xdr:colOff>266700</xdr:colOff>
      <xdr:row>6</xdr:row>
      <xdr:rowOff>142875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C31AD24B-AAF2-4E8F-9F4F-FA8EE848C0F2}"/>
            </a:ext>
          </a:extLst>
        </xdr:cNvPr>
        <xdr:cNvSpPr/>
      </xdr:nvSpPr>
      <xdr:spPr>
        <a:xfrm>
          <a:off x="16002000" y="15621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273788</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3FDC5C25-C411-4155-B2F6-5675A7202279}"/>
            </a:ext>
          </a:extLst>
        </xdr:cNvPr>
        <xdr:cNvSpPr/>
      </xdr:nvSpPr>
      <xdr:spPr>
        <a:xfrm>
          <a:off x="18673430" y="1284767"/>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228600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031EAA1D-774E-4404-B730-0467A07C4CD7}"/>
            </a:ext>
          </a:extLst>
        </xdr:cNvPr>
        <xdr:cNvSpPr/>
      </xdr:nvSpPr>
      <xdr:spPr>
        <a:xfrm>
          <a:off x="15516225"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228600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045CD4BF-ABC5-459C-ADE6-68B38F94DC69}"/>
            </a:ext>
          </a:extLst>
        </xdr:cNvPr>
        <xdr:cNvSpPr/>
      </xdr:nvSpPr>
      <xdr:spPr>
        <a:xfrm>
          <a:off x="15516225"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266700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4E58D604-ECED-49BC-8599-64EBC0D55BDF}"/>
            </a:ext>
          </a:extLst>
        </xdr:cNvPr>
        <xdr:cNvSpPr/>
      </xdr:nvSpPr>
      <xdr:spPr>
        <a:xfrm>
          <a:off x="1560195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0</xdr:colOff>
      <xdr:row>4</xdr:row>
      <xdr:rowOff>0</xdr:rowOff>
    </xdr:from>
    <xdr:to>
      <xdr:col>3</xdr:col>
      <xdr:colOff>1447800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623ABA05-B5F0-4FAE-A6BF-00AD9A5EAED4}"/>
            </a:ext>
          </a:extLst>
        </xdr:cNvPr>
        <xdr:cNvSpPr/>
      </xdr:nvSpPr>
      <xdr:spPr>
        <a:xfrm>
          <a:off x="12992100" y="10287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216808</xdr:colOff>
      <xdr:row>4</xdr:row>
      <xdr:rowOff>942975</xdr:rowOff>
    </xdr:to>
    <xdr:sp macro="" textlink="">
      <xdr:nvSpPr>
        <xdr:cNvPr id="4" name="Freccia a sinistra 3">
          <a:hlinkClick xmlns:r="http://schemas.openxmlformats.org/officeDocument/2006/relationships" r:id="rId1"/>
          <a:extLst>
            <a:ext uri="{FF2B5EF4-FFF2-40B4-BE49-F238E27FC236}">
              <a16:creationId xmlns:a16="http://schemas.microsoft.com/office/drawing/2014/main" id="{0ED1705E-23A3-4C0A-9527-519296AC9665}"/>
            </a:ext>
          </a:extLst>
        </xdr:cNvPr>
        <xdr:cNvSpPr/>
      </xdr:nvSpPr>
      <xdr:spPr>
        <a:xfrm>
          <a:off x="13294179" y="734786"/>
          <a:ext cx="144145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266700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4E7F7B33-F032-4660-B405-04834AC57312}"/>
            </a:ext>
          </a:extLst>
        </xdr:cNvPr>
        <xdr:cNvSpPr/>
      </xdr:nvSpPr>
      <xdr:spPr>
        <a:xfrm>
          <a:off x="1533525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0</xdr:colOff>
      <xdr:row>4</xdr:row>
      <xdr:rowOff>0</xdr:rowOff>
    </xdr:from>
    <xdr:to>
      <xdr:col>5</xdr:col>
      <xdr:colOff>266700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994C5B43-A319-4C38-92CA-CA9A2224AFCB}"/>
            </a:ext>
          </a:extLst>
        </xdr:cNvPr>
        <xdr:cNvSpPr/>
      </xdr:nvSpPr>
      <xdr:spPr>
        <a:xfrm>
          <a:off x="1461135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266700</xdr:colOff>
      <xdr:row>5</xdr:row>
      <xdr:rowOff>371475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E079813B-2D30-497B-BA3A-F17CB4163BFC}"/>
            </a:ext>
          </a:extLst>
        </xdr:cNvPr>
        <xdr:cNvSpPr/>
      </xdr:nvSpPr>
      <xdr:spPr>
        <a:xfrm>
          <a:off x="15601950" y="115252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4</xdr:row>
      <xdr:rowOff>266700</xdr:rowOff>
    </xdr:from>
    <xdr:to>
      <xdr:col>7</xdr:col>
      <xdr:colOff>276225</xdr:colOff>
      <xdr:row>5</xdr:row>
      <xdr:rowOff>228600</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F810E6E9-B1B0-46DF-83E2-A2E10C10E6E6}"/>
            </a:ext>
          </a:extLst>
        </xdr:cNvPr>
        <xdr:cNvSpPr/>
      </xdr:nvSpPr>
      <xdr:spPr>
        <a:xfrm>
          <a:off x="14039850" y="12954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6</xdr:row>
      <xdr:rowOff>0</xdr:rowOff>
    </xdr:from>
    <xdr:to>
      <xdr:col>6</xdr:col>
      <xdr:colOff>266700</xdr:colOff>
      <xdr:row>6</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4AFB8439-DA4B-4CF9-A1DE-2F6F54DC618D}"/>
            </a:ext>
          </a:extLst>
        </xdr:cNvPr>
        <xdr:cNvSpPr/>
      </xdr:nvSpPr>
      <xdr:spPr>
        <a:xfrm>
          <a:off x="15306675" y="24765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5</xdr:row>
      <xdr:rowOff>0</xdr:rowOff>
    </xdr:from>
    <xdr:to>
      <xdr:col>7</xdr:col>
      <xdr:colOff>266700</xdr:colOff>
      <xdr:row>6</xdr:row>
      <xdr:rowOff>314325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F10D67B7-BF4D-4029-902E-6B7AFBCD7C96}"/>
            </a:ext>
          </a:extLst>
        </xdr:cNvPr>
        <xdr:cNvSpPr/>
      </xdr:nvSpPr>
      <xdr:spPr>
        <a:xfrm>
          <a:off x="1628775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7</xdr:col>
      <xdr:colOff>266700</xdr:colOff>
      <xdr:row>7</xdr:row>
      <xdr:rowOff>219075</xdr:rowOff>
    </xdr:to>
    <xdr:sp macro="" textlink="">
      <xdr:nvSpPr>
        <xdr:cNvPr id="4" name="Freccia a sinistra 3">
          <a:hlinkClick xmlns:r="http://schemas.openxmlformats.org/officeDocument/2006/relationships" r:id="rId1"/>
          <a:extLst>
            <a:ext uri="{FF2B5EF4-FFF2-40B4-BE49-F238E27FC236}">
              <a16:creationId xmlns:a16="http://schemas.microsoft.com/office/drawing/2014/main" id="{CB6E3EF9-CE74-4E9C-A929-3EC77D0E71B0}"/>
            </a:ext>
          </a:extLst>
        </xdr:cNvPr>
        <xdr:cNvSpPr/>
      </xdr:nvSpPr>
      <xdr:spPr>
        <a:xfrm>
          <a:off x="15982950" y="4572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228600</xdr:colOff>
      <xdr:row>7</xdr:row>
      <xdr:rowOff>142875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E0053BEE-FE43-4D8D-ACE4-CCFC6E528FE9}"/>
            </a:ext>
          </a:extLst>
        </xdr:cNvPr>
        <xdr:cNvSpPr/>
      </xdr:nvSpPr>
      <xdr:spPr>
        <a:xfrm>
          <a:off x="16383000" y="12954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xdr:row>
      <xdr:rowOff>0</xdr:rowOff>
    </xdr:from>
    <xdr:to>
      <xdr:col>6</xdr:col>
      <xdr:colOff>228600</xdr:colOff>
      <xdr:row>4</xdr:row>
      <xdr:rowOff>552450</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90A3757F-1E47-46E1-B78E-AC947E3C792B}"/>
            </a:ext>
          </a:extLst>
        </xdr:cNvPr>
        <xdr:cNvSpPr/>
      </xdr:nvSpPr>
      <xdr:spPr>
        <a:xfrm>
          <a:off x="16678275" y="762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266700</xdr:colOff>
      <xdr:row>5</xdr:row>
      <xdr:rowOff>409575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0E546DBA-A185-4CC1-8906-B45644DE998A}"/>
            </a:ext>
          </a:extLst>
        </xdr:cNvPr>
        <xdr:cNvSpPr/>
      </xdr:nvSpPr>
      <xdr:spPr>
        <a:xfrm>
          <a:off x="16021050" y="119062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323850</xdr:colOff>
      <xdr:row>4</xdr:row>
      <xdr:rowOff>47625</xdr:rowOff>
    </xdr:from>
    <xdr:to>
      <xdr:col>5</xdr:col>
      <xdr:colOff>552450</xdr:colOff>
      <xdr:row>4</xdr:row>
      <xdr:rowOff>990600</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B365414E-CE80-4A02-AED1-2A6C82B4C324}"/>
            </a:ext>
          </a:extLst>
        </xdr:cNvPr>
        <xdr:cNvSpPr/>
      </xdr:nvSpPr>
      <xdr:spPr>
        <a:xfrm>
          <a:off x="16459200" y="12192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86500B-AFDB-401E-BD82-B874FD30209E}" name="Tabella13" displayName="Tabella13" ref="A282:C323" totalsRowShown="0" headerRowDxfId="13" dataDxfId="11" headerRowBorderDxfId="12" tableBorderDxfId="10">
  <tableColumns count="3">
    <tableColumn id="1" xr3:uid="{6E41B88D-644C-49EC-BB83-04FE386065CD}" name="Attività" dataDxfId="9"/>
    <tableColumn id="2" xr3:uid="{17DB6461-8E88-458D-A87F-9C931D4B59C3}" name="Stakeholder" dataDxfId="8"/>
    <tableColumn id="3" xr3:uid="{C19D5CC3-334B-42A6-8707-8DE001076F0E}" name="Note" dataDxfId="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20AB6C-1E44-49C6-A641-C88511D6777C}" name="Tabella1" displayName="Tabella1" ref="A4:C51" totalsRowShown="0" headerRowDxfId="6" dataDxfId="4" headerRowBorderDxfId="5" tableBorderDxfId="3">
  <tableColumns count="3">
    <tableColumn id="1" xr3:uid="{94C3DBCA-8444-4B38-9ABD-5BA7C4395B18}" name="Attività" dataDxfId="2"/>
    <tableColumn id="2" xr3:uid="{A3C094A8-F7EF-479D-A020-3786D0FA4D56}" name="Stakeholder" dataDxfId="1"/>
    <tableColumn id="3" xr3:uid="{BF94FC23-B8FD-4C3A-A453-8D1F23422C48}" name="Note" dataDxfId="0"/>
  </tableColumns>
  <tableStyleInfo name="TableStyleLight1"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E9868-F8D6-4E74-B438-562334029F6C}">
  <dimension ref="B2:N18"/>
  <sheetViews>
    <sheetView topLeftCell="A17" workbookViewId="0">
      <selection activeCell="C19" sqref="C19"/>
    </sheetView>
  </sheetViews>
  <sheetFormatPr defaultRowHeight="15" x14ac:dyDescent="0.25"/>
  <cols>
    <col min="2" max="2" width="27.42578125" customWidth="1"/>
  </cols>
  <sheetData>
    <row r="2" spans="2:14" x14ac:dyDescent="0.25">
      <c r="B2" s="76" t="s">
        <v>720</v>
      </c>
      <c r="C2" s="76">
        <v>20</v>
      </c>
      <c r="D2">
        <f>COUNTIF('Riepilogo Generale'!B7:'Riepilogo Generale'!B433,"*Poste Italiane*")</f>
        <v>19</v>
      </c>
      <c r="E2">
        <f>COUNTIF('Riepilogo Generale'!B7:'Riepilogo Generale'!B433,"*Poste Italiane SPA*")</f>
        <v>0</v>
      </c>
      <c r="K2" t="s">
        <v>731</v>
      </c>
    </row>
    <row r="3" spans="2:14" x14ac:dyDescent="0.25">
      <c r="B3" s="76" t="s">
        <v>721</v>
      </c>
      <c r="C3" s="76">
        <v>19</v>
      </c>
      <c r="D3">
        <f>COUNTIF('Riepilogo Generale'!B7:'Riepilogo Generale'!B433,"*Università*")</f>
        <v>19</v>
      </c>
      <c r="E3">
        <f>COUNTIF('Riepilogo Generale'!B7:'Riepilogo Generale'!B433,"*Istituti Scolastici*")</f>
        <v>3</v>
      </c>
    </row>
    <row r="4" spans="2:14" x14ac:dyDescent="0.25">
      <c r="B4" s="76" t="s">
        <v>722</v>
      </c>
      <c r="C4" s="76">
        <f>D4+E4+F4+G4+H4+I4</f>
        <v>67</v>
      </c>
      <c r="D4">
        <f>COUNTIF('Riepilogo Generale'!B7:'Riepilogo Generale'!B433,"*INAIL*")</f>
        <v>18</v>
      </c>
      <c r="E4">
        <f>COUNTIF('Riepilogo Generale'!B7:'Riepilogo Generale'!B433,"*AGID*")</f>
        <v>3</v>
      </c>
      <c r="F4">
        <f>COUNTIF('Riepilogo Generale'!$B$7:'Riepilogo Generale'!B433,"*Governo*")</f>
        <v>11</v>
      </c>
      <c r="G4">
        <f>COUNTIF('Riepilogo Generale'!$B$7:'Riepilogo Generale'!B433,"*parlamento*")</f>
        <v>12</v>
      </c>
      <c r="H4">
        <f>COUNTIF('Riepilogo Generale'!$B$7:'Riepilogo Generale'!B433,"*presidenza del consiglio dei ministri*")</f>
        <v>15</v>
      </c>
      <c r="I4">
        <f>COUNTIF('Riepilogo Generale'!$B$7:'Riepilogo Generale'!$B$433,"*Garante per la protezione dei dati personali*")</f>
        <v>8</v>
      </c>
      <c r="J4">
        <f>COUNTIF('Riepilogo Generale'!$B$7:'Riepilogo Generale'!$B$433,"*Avvocatura generale dello stato*")</f>
        <v>1</v>
      </c>
    </row>
    <row r="5" spans="2:14" x14ac:dyDescent="0.25">
      <c r="B5" s="76" t="s">
        <v>723</v>
      </c>
      <c r="C5" s="76">
        <f>SUM(D5:J5)</f>
        <v>89</v>
      </c>
      <c r="D5">
        <f>COUNTIF('Riepilogo Generale'!B7:'Riepilogo Generale'!B433,"*Ministero del lavoro e delle politiche sociali*")</f>
        <v>27</v>
      </c>
      <c r="E5">
        <f>COUNTIF('Riepilogo Generale'!B7:'Riepilogo Generale'!B433,"*Ministero dell'economia e delle finanze*")</f>
        <v>21</v>
      </c>
      <c r="F5">
        <f>COUNTIF('Riepilogo Generale'!$F$7:'Riepilogo Generale'!$B$433,"*Ministero della Giustizia*")</f>
        <v>5</v>
      </c>
      <c r="G5">
        <f>COUNTIF('Riepilogo Generale'!$F$7:'Riepilogo Generale'!$B$433,"*Ministeri*")</f>
        <v>10</v>
      </c>
      <c r="H5">
        <f>COUNTIF('Riepilogo Generale'!$B$7:'Riepilogo Generale'!B433,"*Ministero dell'Istruzione*")</f>
        <v>3</v>
      </c>
      <c r="I5">
        <f>COUNTIF('Riepilogo Generale'!$B$7:'Riepilogo Generale'!C433,"* Ministero delle infrastrutture e dei trasporti*")</f>
        <v>2</v>
      </c>
      <c r="J5">
        <f>COUNTIF('Riepilogo Generale'!$B$7:'Riepilogo Generale'!D429,"*Ministero dell'Economia e delle Finanze*")</f>
        <v>21</v>
      </c>
    </row>
    <row r="6" spans="2:14" x14ac:dyDescent="0.25">
      <c r="B6" s="76" t="s">
        <v>273</v>
      </c>
      <c r="C6" s="76">
        <v>8</v>
      </c>
      <c r="D6">
        <f>COUNTIF('Riepilogo Generale'!B7:'Riepilogo Generale'!B433,"*ANAC*")</f>
        <v>9</v>
      </c>
      <c r="E6">
        <f>COUNTIF('Riepilogo Generale'!B7:'Riepilogo Generale'!B433,"*AN.A.C.*")</f>
        <v>1</v>
      </c>
    </row>
    <row r="7" spans="2:14" x14ac:dyDescent="0.25">
      <c r="B7" s="76" t="s">
        <v>732</v>
      </c>
      <c r="C7" s="76">
        <v>139</v>
      </c>
      <c r="D7">
        <f>COUNTIF('Riepilogo Generale'!B7:'Riepilogo Generale'!B433,"*cittadini*")</f>
        <v>31</v>
      </c>
      <c r="E7">
        <f>COUNTIF('Riepilogo Generale'!B7:'Riepilogo Generale'!B433,"*assicurati*")</f>
        <v>28</v>
      </c>
      <c r="F7">
        <f>COUNTIF('Riepilogo Generale'!B7:'Riepilogo Generale'!B433,"*pensionati*")</f>
        <v>9</v>
      </c>
      <c r="G7">
        <f>COUNTIF('Riepilogo Generale'!B7:'Riepilogo Generale'!B433,"*utenti*")</f>
        <v>3</v>
      </c>
      <c r="H7">
        <f>COUNTIF('Riepilogo Generale'!B7:'Riepilogo Generale'!B433,"*contribuenti del sistema previdenziale e assistenziale*")</f>
        <v>2</v>
      </c>
      <c r="I7">
        <f>COUNTIF('Riepilogo Generale'!B7:'Riepilogo Generale'!B433,"*contribuenti e i fruitori delle prestazioni sociali e creditizie del welfare integrativo*")</f>
        <v>1</v>
      </c>
      <c r="J7">
        <f>COUNTIF('Riepilogo Generale'!B7:'Riepilogo Generale'!B433,"*lavoratori dipendenti*")</f>
        <v>13</v>
      </c>
      <c r="K7">
        <f>COUNTIF('Riepilogo Generale'!B$7:'Riepilogo Generale'!B$433,"*parasubordinati*")</f>
        <v>11</v>
      </c>
      <c r="L7">
        <f>COUNTIF('Riepilogo Generale'!$B$7:'Riepilogo Generale'!$B$433,"*domestici*")</f>
        <v>7</v>
      </c>
      <c r="M7">
        <f>COUNTIF('Riepilogo Generale'!$B$7:'Riepilogo Generale'!$B$433,"*autonomi*")</f>
        <v>7</v>
      </c>
      <c r="N7">
        <f>COUNTIF('Riepilogo Generale'!$B$7:'Riepilogo Generale'!$B$433,"*imprese*")</f>
        <v>15</v>
      </c>
    </row>
    <row r="8" spans="2:14" x14ac:dyDescent="0.25">
      <c r="B8" s="76" t="s">
        <v>28</v>
      </c>
      <c r="C8" s="76">
        <v>28</v>
      </c>
      <c r="D8">
        <f>COUNTIF('Riepilogo Generale'!B7:'Riepilogo Generale'!B433,"*Agenzia delle Entrate*")</f>
        <v>16</v>
      </c>
      <c r="E8">
        <f>COUNTIF('Riepilogo Generale'!B7:'Riepilogo Generale'!D429,"*Agenzia delle Entrate-Riscossione*")</f>
        <v>2</v>
      </c>
    </row>
    <row r="9" spans="2:14" x14ac:dyDescent="0.25">
      <c r="B9" s="76" t="s">
        <v>410</v>
      </c>
      <c r="C9" s="76">
        <f>SUM(D4:D8)</f>
        <v>101</v>
      </c>
      <c r="D9">
        <f>COUNTIF('Riepilogo Generale'!$B$7:'Riepilogo Generale'!$B$433,K2)</f>
        <v>7</v>
      </c>
      <c r="E9">
        <f>COUNTIF('Riepilogo Generale'!$B$7:'Riepilogo Generale'!$B$433,"*banche*")</f>
        <v>9</v>
      </c>
      <c r="F9">
        <f>COUNTIF('Riepilogo Generale'!$B$7:'Riepilogo Generale'!$B$433,"*istituti bancari*")</f>
        <v>5</v>
      </c>
      <c r="G9">
        <f>COUNTIF('Riepilogo Generale'!$B$7:'Riepilogo Generale'!$B$433,"*istituti finanziari*")</f>
        <v>1</v>
      </c>
      <c r="H9">
        <f>COUNTIF('Riepilogo Generale'!$B$7:'Riepilogo Generale'!$B$433,"*finanziarie*")</f>
        <v>3</v>
      </c>
      <c r="I9">
        <f>COUNTIF('Riepilogo Generale'!$B$7:'Riepilogo Generale'!$B$433,"*ania*")</f>
        <v>1</v>
      </c>
      <c r="J9">
        <f>COUNTIF('Riepilogo Generale'!$B$7:'Riepilogo Generale'!$B$433,"*ivass*")</f>
        <v>1</v>
      </c>
    </row>
    <row r="10" spans="2:14" x14ac:dyDescent="0.25">
      <c r="B10" s="76" t="s">
        <v>390</v>
      </c>
      <c r="C10" s="76">
        <f>SUM(D10:J10)</f>
        <v>34</v>
      </c>
      <c r="D10">
        <f>COUNTIF('Riepilogo Generale'!$B$7:'Riepilogo Generale'!$B$433,"*SINDACATI*")</f>
        <v>5</v>
      </c>
      <c r="E10">
        <f>COUNTIF('Riepilogo Generale'!$B$7:'Riepilogo Generale'!$B$433,"*organizzazioni sindacali*")</f>
        <v>17</v>
      </c>
      <c r="F10">
        <f>COUNTIF('Riepilogo Generale'!$B$7:'Riepilogo Generale'!$B$433,"*OO.SS. Rappresentative*")</f>
        <v>4</v>
      </c>
      <c r="G10">
        <f>COUNTIF('Riepilogo Generale'!$B$7:'Riepilogo Generale'!$B$433,"*R.S.U.*")</f>
        <v>2</v>
      </c>
      <c r="H10">
        <f>COUNTIF('Riepilogo Generale'!$B$7:'Riepilogo Generale'!$B$433,"*RSU*")</f>
        <v>1</v>
      </c>
      <c r="I10">
        <f>COUNTIF('Riepilogo Generale'!$B$7:'Riepilogo Generale'!$B$433,"*R.S.U*")</f>
        <v>3</v>
      </c>
      <c r="J10">
        <f>COUNTIF('Riepilogo Generale'!$B$7:'Riepilogo Generale'!$B$433,"*SINDACATI Nazionali*")</f>
        <v>2</v>
      </c>
    </row>
    <row r="11" spans="2:14" x14ac:dyDescent="0.25">
      <c r="B11" s="76" t="s">
        <v>724</v>
      </c>
      <c r="C11" s="76">
        <v>20</v>
      </c>
      <c r="D11">
        <f>COUNTIF('Riepilogo Generale'!$B$7:'Riepilogo Generale'!$B$433,"*CAF*")</f>
        <v>19</v>
      </c>
      <c r="E11">
        <f>COUNTIF('Riepilogo Generale'!$B$7:'Riepilogo Generale'!$B$433,"*C.A.F.*")</f>
        <v>0</v>
      </c>
    </row>
    <row r="12" spans="2:14" x14ac:dyDescent="0.25">
      <c r="B12" s="76" t="s">
        <v>725</v>
      </c>
      <c r="C12" s="76">
        <v>7</v>
      </c>
      <c r="D12">
        <f>COUNTIF('Riepilogo Generale'!$B$7:'Riepilogo Generale'!$B$433,"*ASL*")</f>
        <v>6</v>
      </c>
      <c r="E12">
        <f>COUNTIF('Riepilogo Generale'!$B$7:'Riepilogo Generale'!$B$433,"*A.S.L.*")</f>
        <v>1</v>
      </c>
    </row>
    <row r="13" spans="2:14" x14ac:dyDescent="0.25">
      <c r="B13" s="76" t="s">
        <v>726</v>
      </c>
      <c r="C13" s="76">
        <f>SUM(D13:F13)</f>
        <v>45</v>
      </c>
      <c r="D13">
        <f>COUNTIF('Riepilogo Generale'!$B$7:'Riepilogo Generale'!$B$433,"*PATRONATI*")</f>
        <v>19</v>
      </c>
      <c r="E13">
        <f>COUNTIF('Riepilogo Generale'!$B$7:'Riepilogo Generale'!$B$433,"*PATRONATO*")</f>
        <v>14</v>
      </c>
      <c r="F13">
        <f>COUNTIF('Riepilogo Generale'!$B$7:'Riepilogo Generale'!$B$433,"*ENTI DI PATRONATO*")</f>
        <v>12</v>
      </c>
    </row>
    <row r="14" spans="2:14" x14ac:dyDescent="0.25">
      <c r="B14" s="76" t="s">
        <v>727</v>
      </c>
      <c r="C14" s="76">
        <f>SUM(D14:H14)</f>
        <v>65</v>
      </c>
      <c r="D14">
        <f>COUNTIF('Riepilogo Generale'!$B$7:'Riepilogo Generale'!$B$433,"*Regioni*")</f>
        <v>13</v>
      </c>
      <c r="E14">
        <f>COUNTIF('Riepilogo Generale'!$B$7:'Riepilogo Generale'!$B$433,"*Comuni*")</f>
        <v>31</v>
      </c>
      <c r="F14">
        <f>COUNTIF('Riepilogo Generale'!$B$7:'Riepilogo Generale'!$B$433,"*Enti TERRITORIALI*")</f>
        <v>6</v>
      </c>
      <c r="G14">
        <f>COUNTIF('Riepilogo Generale'!$B$7:'Riepilogo Generale'!$B$433,"*Enti locali*")</f>
        <v>4</v>
      </c>
      <c r="H14">
        <f>COUNTIF('Riepilogo Generale'!$B$7:'Riepilogo Generale'!$B$433,"*Province autonome*")</f>
        <v>11</v>
      </c>
    </row>
    <row r="15" spans="2:14" x14ac:dyDescent="0.25">
      <c r="B15" s="76" t="s">
        <v>728</v>
      </c>
      <c r="C15" s="76">
        <v>30</v>
      </c>
      <c r="D15">
        <f>COUNTIF('Riepilogo Generale'!$B$7:'Riepilogo Generale'!$B$433,"*CONSULENTI DEL LAVORO*")</f>
        <v>25</v>
      </c>
    </row>
    <row r="16" spans="2:14" x14ac:dyDescent="0.25">
      <c r="B16" s="76" t="s">
        <v>102</v>
      </c>
      <c r="C16" s="76">
        <v>12</v>
      </c>
      <c r="D16">
        <f>COUNTIF('Riepilogo Generale'!$B$7:'Riepilogo Generale'!$B$433,"*ditte appaltatrici*")</f>
        <v>1</v>
      </c>
      <c r="E16">
        <f>COUNTIF('Riepilogo Generale'!$B$7:'Riepilogo Generale'!$B$433,"*Fornitori di servizi*")</f>
        <v>7</v>
      </c>
      <c r="F16">
        <f>COUNTIF('Riepilogo Generale'!$B$7:'Riepilogo Generale'!$B$433,"*appaltatori*")</f>
        <v>4</v>
      </c>
    </row>
    <row r="17" spans="2:9" x14ac:dyDescent="0.25">
      <c r="B17" s="76" t="s">
        <v>729</v>
      </c>
      <c r="C17" s="76">
        <v>9</v>
      </c>
      <c r="D17">
        <f>COUNTIF('Riepilogo Generale'!$B$7:'Riepilogo Generale'!$B$433,"*AZIENDE*")</f>
        <v>6</v>
      </c>
    </row>
    <row r="18" spans="2:9" x14ac:dyDescent="0.25">
      <c r="B18" s="76" t="s">
        <v>730</v>
      </c>
      <c r="C18" s="76">
        <v>23</v>
      </c>
      <c r="D18">
        <f>COUNTIF('Riepilogo Generale'!$B$7:'Riepilogo Generale'!$B$433,"*Guardia di Finanza*")</f>
        <v>5</v>
      </c>
      <c r="E18">
        <f>COUNTIF('Riepilogo Generale'!$B$7:'Riepilogo Generale'!$B$433,"*carabinieri*")</f>
        <v>4</v>
      </c>
      <c r="F18">
        <f>COUNTIF('Riepilogo Generale'!$B$7:'Riepilogo Generale'!$B$433,"*polizia di stato*")</f>
        <v>2</v>
      </c>
      <c r="G18">
        <f>COUNTIF('Riepilogo Generale'!$B$7:'Riepilogo Generale'!$B$433,"*organi giurisdizionali*")</f>
        <v>7</v>
      </c>
      <c r="H18">
        <f>COUNTIF('Riepilogo Generale'!$B$7:'Riepilogo Generale'!$B$433,"*procure*")</f>
        <v>1</v>
      </c>
      <c r="I18">
        <f>COUNTIF('Riepilogo Generale'!$B$7:'Riepilogo Generale'!$B$433,"*autorità giudiziaria*")</f>
        <v>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F5EA0-263F-4603-BCB6-C7147C0A110B}">
  <sheetPr>
    <tabColor rgb="FFFFFF00"/>
  </sheetPr>
  <dimension ref="A1:AX132"/>
  <sheetViews>
    <sheetView zoomScale="80" zoomScaleNormal="80" workbookViewId="0">
      <selection sqref="A1:C1"/>
    </sheetView>
  </sheetViews>
  <sheetFormatPr defaultRowHeight="15" x14ac:dyDescent="0.25"/>
  <cols>
    <col min="1" max="1" width="71.42578125" customWidth="1"/>
    <col min="2" max="2" width="100.7109375" customWidth="1"/>
    <col min="3" max="3" width="68.7109375" customWidth="1"/>
  </cols>
  <sheetData>
    <row r="1" spans="1:50" x14ac:dyDescent="0.25">
      <c r="A1" s="414"/>
      <c r="B1" s="415"/>
      <c r="C1" s="415"/>
      <c r="D1" s="27"/>
      <c r="E1" s="26"/>
      <c r="F1" s="26"/>
      <c r="G1" s="26"/>
      <c r="H1" s="26"/>
      <c r="I1" s="26"/>
      <c r="J1" s="26"/>
      <c r="K1" s="26"/>
      <c r="L1" s="26"/>
      <c r="M1" s="26"/>
      <c r="N1" s="26"/>
      <c r="O1" s="26"/>
      <c r="P1" s="26"/>
      <c r="Q1" s="26"/>
      <c r="R1" s="26"/>
      <c r="S1" s="26"/>
    </row>
    <row r="2" spans="1:50" ht="30" customHeight="1" x14ac:dyDescent="0.25">
      <c r="A2" s="373" t="s">
        <v>168</v>
      </c>
      <c r="B2" s="373"/>
      <c r="C2" s="416"/>
      <c r="D2" s="27"/>
      <c r="E2" s="26"/>
      <c r="F2" s="26"/>
      <c r="G2" s="26"/>
      <c r="H2" s="26"/>
      <c r="I2" s="26"/>
      <c r="J2" s="26"/>
      <c r="K2" s="26"/>
      <c r="L2" s="26"/>
      <c r="M2" s="26"/>
      <c r="N2" s="26"/>
      <c r="O2" s="26"/>
      <c r="P2" s="26"/>
      <c r="Q2" s="26"/>
      <c r="R2" s="26"/>
      <c r="S2" s="26"/>
    </row>
    <row r="3" spans="1:50" x14ac:dyDescent="0.25">
      <c r="A3" s="46"/>
      <c r="B3" s="47"/>
      <c r="C3" s="47"/>
      <c r="D3" s="27"/>
      <c r="E3" s="26"/>
      <c r="F3" s="26"/>
      <c r="G3" s="26"/>
      <c r="H3" s="26"/>
      <c r="I3" s="26"/>
      <c r="J3" s="26"/>
      <c r="K3" s="26"/>
      <c r="L3" s="26"/>
      <c r="M3" s="26"/>
      <c r="N3" s="26"/>
      <c r="O3" s="26"/>
      <c r="P3" s="26"/>
      <c r="Q3" s="26"/>
      <c r="R3" s="26"/>
      <c r="S3" s="26"/>
    </row>
    <row r="4" spans="1:50" ht="30" customHeight="1" x14ac:dyDescent="0.25">
      <c r="A4" s="331" t="s">
        <v>0</v>
      </c>
      <c r="B4" s="331" t="s">
        <v>1</v>
      </c>
      <c r="C4" s="331" t="s">
        <v>2</v>
      </c>
      <c r="D4" s="27"/>
      <c r="E4" s="26"/>
      <c r="F4" s="26"/>
      <c r="G4" s="26"/>
      <c r="H4" s="26"/>
      <c r="I4" s="26"/>
      <c r="J4" s="26"/>
      <c r="K4" s="26"/>
      <c r="L4" s="26"/>
      <c r="M4" s="26"/>
      <c r="N4" s="26"/>
      <c r="O4" s="26"/>
      <c r="P4" s="26"/>
      <c r="Q4" s="26"/>
      <c r="R4" s="26"/>
      <c r="S4" s="26"/>
    </row>
    <row r="5" spans="1:50" ht="147" x14ac:dyDescent="0.25">
      <c r="A5" s="44" t="s">
        <v>34</v>
      </c>
      <c r="B5" s="48" t="s">
        <v>50</v>
      </c>
      <c r="C5" s="49"/>
      <c r="D5" s="27"/>
      <c r="E5" s="26"/>
      <c r="F5" s="26"/>
      <c r="G5" s="26"/>
      <c r="H5" s="26"/>
      <c r="I5" s="26"/>
      <c r="J5" s="26"/>
      <c r="K5" s="26"/>
      <c r="L5" s="26"/>
      <c r="M5" s="26"/>
      <c r="N5" s="26"/>
      <c r="O5" s="26"/>
      <c r="P5" s="26"/>
      <c r="Q5" s="26"/>
      <c r="R5" s="26"/>
      <c r="S5" s="26"/>
    </row>
    <row r="6" spans="1:50" ht="42" x14ac:dyDescent="0.25">
      <c r="A6" s="24" t="s">
        <v>35</v>
      </c>
      <c r="B6" s="274" t="s">
        <v>51</v>
      </c>
      <c r="C6" s="25"/>
      <c r="D6" s="27"/>
      <c r="E6" s="26"/>
      <c r="F6" s="26"/>
      <c r="G6" s="26"/>
      <c r="H6" s="26"/>
      <c r="I6" s="26"/>
      <c r="J6" s="26"/>
      <c r="K6" s="26"/>
      <c r="L6" s="26"/>
      <c r="M6" s="26"/>
      <c r="N6" s="26"/>
      <c r="O6" s="26"/>
      <c r="P6" s="26"/>
      <c r="Q6" s="26"/>
      <c r="R6" s="26"/>
      <c r="S6" s="26"/>
    </row>
    <row r="7" spans="1:50" ht="168" x14ac:dyDescent="0.25">
      <c r="A7" s="28" t="s">
        <v>169</v>
      </c>
      <c r="B7" s="275" t="s">
        <v>1057</v>
      </c>
      <c r="C7" s="154"/>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row>
    <row r="8" spans="1:50" x14ac:dyDescent="0.25">
      <c r="A8" s="29"/>
      <c r="B8" s="29"/>
      <c r="C8" s="29"/>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row>
    <row r="9" spans="1:50" x14ac:dyDescent="0.2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row>
    <row r="10" spans="1:50" x14ac:dyDescent="0.2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row>
    <row r="11" spans="1:50" x14ac:dyDescent="0.2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row>
    <row r="12" spans="1:50" x14ac:dyDescent="0.2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row>
    <row r="13" spans="1:50"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row>
    <row r="14" spans="1:50"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row>
    <row r="15" spans="1:50"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row>
    <row r="16" spans="1:50"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row>
    <row r="17" spans="1:50" x14ac:dyDescent="0.2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row>
    <row r="18" spans="1:50" x14ac:dyDescent="0.2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row>
    <row r="19" spans="1:50"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row>
    <row r="20" spans="1:50" x14ac:dyDescent="0.2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row>
    <row r="21" spans="1:50" x14ac:dyDescent="0.2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row>
    <row r="22" spans="1:50"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row>
    <row r="23" spans="1:50"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row>
    <row r="24" spans="1:50"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row>
    <row r="25" spans="1:50"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row>
    <row r="26" spans="1:50"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row>
    <row r="27" spans="1:50" x14ac:dyDescent="0.2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row>
    <row r="28" spans="1:50" x14ac:dyDescent="0.2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row>
    <row r="29" spans="1:50" x14ac:dyDescent="0.2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row>
    <row r="30" spans="1:50" x14ac:dyDescent="0.2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row>
    <row r="31" spans="1:50" x14ac:dyDescent="0.2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row>
    <row r="32" spans="1:50" x14ac:dyDescent="0.2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row>
    <row r="33" spans="4:50" x14ac:dyDescent="0.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row>
    <row r="34" spans="4:50" x14ac:dyDescent="0.25">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row>
    <row r="35" spans="4:50" x14ac:dyDescent="0.25">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row>
    <row r="36" spans="4:50" x14ac:dyDescent="0.25">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row>
    <row r="37" spans="4:50" x14ac:dyDescent="0.25">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row>
    <row r="38" spans="4:50" x14ac:dyDescent="0.25">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row>
    <row r="39" spans="4:50" x14ac:dyDescent="0.25">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row>
    <row r="40" spans="4:50" x14ac:dyDescent="0.25">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row>
    <row r="41" spans="4:50" x14ac:dyDescent="0.25">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row>
    <row r="42" spans="4:50" x14ac:dyDescent="0.25">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row>
    <row r="43" spans="4:50" x14ac:dyDescent="0.25">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row>
    <row r="44" spans="4:50" x14ac:dyDescent="0.25">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row>
    <row r="45" spans="4:50" x14ac:dyDescent="0.25">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row>
    <row r="46" spans="4:50"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row>
    <row r="47" spans="4:50" x14ac:dyDescent="0.25">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row>
    <row r="48" spans="4:50" x14ac:dyDescent="0.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row>
    <row r="49" spans="4:50" x14ac:dyDescent="0.25">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row>
    <row r="50" spans="4:50" x14ac:dyDescent="0.25">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row>
    <row r="51" spans="4:50" x14ac:dyDescent="0.25">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row>
    <row r="52" spans="4:50" x14ac:dyDescent="0.25">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row>
    <row r="53" spans="4:50" x14ac:dyDescent="0.25">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4:50" x14ac:dyDescent="0.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row>
    <row r="55" spans="4:50" x14ac:dyDescent="0.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row>
    <row r="56" spans="4:50" x14ac:dyDescent="0.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row>
    <row r="57" spans="4:50" x14ac:dyDescent="0.25">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row>
    <row r="58" spans="4:50" x14ac:dyDescent="0.25">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row>
    <row r="59" spans="4:50" x14ac:dyDescent="0.25">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row>
    <row r="60" spans="4:50" x14ac:dyDescent="0.25">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row>
    <row r="61" spans="4:50" x14ac:dyDescent="0.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row>
    <row r="62" spans="4:50" x14ac:dyDescent="0.25">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row>
    <row r="63" spans="4:50" x14ac:dyDescent="0.25">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row>
    <row r="64" spans="4:50" x14ac:dyDescent="0.25">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row>
    <row r="65" spans="4:50" x14ac:dyDescent="0.25">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row>
    <row r="66" spans="4:50" x14ac:dyDescent="0.25">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row>
    <row r="67" spans="4:50" x14ac:dyDescent="0.25">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row>
    <row r="68" spans="4:50" x14ac:dyDescent="0.25">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row>
    <row r="69" spans="4:50" x14ac:dyDescent="0.25">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row>
    <row r="70" spans="4:50" x14ac:dyDescent="0.25">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row>
    <row r="71" spans="4:50" x14ac:dyDescent="0.25">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row>
    <row r="72" spans="4:50" x14ac:dyDescent="0.25">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row>
    <row r="73" spans="4:50" x14ac:dyDescent="0.25">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row>
    <row r="74" spans="4:50" x14ac:dyDescent="0.25">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row>
    <row r="75" spans="4:50" x14ac:dyDescent="0.25">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row>
    <row r="76" spans="4:50" x14ac:dyDescent="0.25">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row>
    <row r="77" spans="4:50" x14ac:dyDescent="0.25">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row>
    <row r="78" spans="4:50" x14ac:dyDescent="0.25">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row>
    <row r="79" spans="4:50" x14ac:dyDescent="0.25">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row>
    <row r="80" spans="4:50" x14ac:dyDescent="0.25">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row>
    <row r="81" spans="4:50" x14ac:dyDescent="0.25">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row>
    <row r="82" spans="4:50" x14ac:dyDescent="0.25">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row>
    <row r="83" spans="4:50" x14ac:dyDescent="0.25">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row>
    <row r="84" spans="4:50" x14ac:dyDescent="0.25">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row>
    <row r="85" spans="4:50" x14ac:dyDescent="0.25">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row>
    <row r="86" spans="4:50" x14ac:dyDescent="0.25">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row>
    <row r="87" spans="4:50" x14ac:dyDescent="0.25">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row>
    <row r="88" spans="4:50" x14ac:dyDescent="0.25">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row>
    <row r="89" spans="4:50" x14ac:dyDescent="0.25">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row>
    <row r="90" spans="4:50" x14ac:dyDescent="0.25">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row>
    <row r="91" spans="4:50" x14ac:dyDescent="0.25">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row>
    <row r="92" spans="4:50" x14ac:dyDescent="0.25">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row>
    <row r="93" spans="4:50" x14ac:dyDescent="0.25">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row>
    <row r="94" spans="4:50" x14ac:dyDescent="0.25">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row>
    <row r="95" spans="4:50" x14ac:dyDescent="0.25">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row>
    <row r="96" spans="4:50" x14ac:dyDescent="0.25">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row>
    <row r="97" spans="4:50" x14ac:dyDescent="0.25">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row>
    <row r="98" spans="4:50" x14ac:dyDescent="0.25">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row>
    <row r="99" spans="4:50" x14ac:dyDescent="0.25">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row>
    <row r="100" spans="4:50" x14ac:dyDescent="0.25">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row>
    <row r="101" spans="4:50" x14ac:dyDescent="0.25">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row>
    <row r="102" spans="4:50" x14ac:dyDescent="0.25">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row>
    <row r="103" spans="4:50" x14ac:dyDescent="0.25">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row>
    <row r="104" spans="4:50" x14ac:dyDescent="0.25">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row>
    <row r="105" spans="4:50" x14ac:dyDescent="0.25">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row>
    <row r="106" spans="4:50" x14ac:dyDescent="0.25">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row>
    <row r="107" spans="4:50" x14ac:dyDescent="0.25">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row>
    <row r="108" spans="4:50" x14ac:dyDescent="0.25">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row>
    <row r="109" spans="4:50" x14ac:dyDescent="0.25">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row>
    <row r="110" spans="4:50" x14ac:dyDescent="0.25">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row>
    <row r="111" spans="4:50" x14ac:dyDescent="0.25">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row>
    <row r="112" spans="4:50" x14ac:dyDescent="0.25">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row>
    <row r="113" spans="4:50" x14ac:dyDescent="0.25">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row>
    <row r="114" spans="4:50" x14ac:dyDescent="0.25">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row>
    <row r="115" spans="4:50" x14ac:dyDescent="0.25">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row>
    <row r="116" spans="4:50" x14ac:dyDescent="0.25">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row>
    <row r="117" spans="4:50" x14ac:dyDescent="0.25">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row>
    <row r="118" spans="4:50" x14ac:dyDescent="0.25">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row>
    <row r="119" spans="4:50" x14ac:dyDescent="0.25">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row>
    <row r="120" spans="4:50" x14ac:dyDescent="0.25">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row>
    <row r="121" spans="4:50" x14ac:dyDescent="0.25">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row>
    <row r="122" spans="4:50" x14ac:dyDescent="0.25">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row>
    <row r="123" spans="4:50" x14ac:dyDescent="0.25">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row>
    <row r="124" spans="4:50" x14ac:dyDescent="0.25">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row>
    <row r="125" spans="4:50" x14ac:dyDescent="0.25">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row>
    <row r="126" spans="4:50" x14ac:dyDescent="0.25">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row>
    <row r="127" spans="4:50" x14ac:dyDescent="0.25">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row>
    <row r="128" spans="4:50" x14ac:dyDescent="0.25">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row>
    <row r="129" spans="4:50" x14ac:dyDescent="0.25">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row>
    <row r="130" spans="4:50" x14ac:dyDescent="0.25">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row>
    <row r="131" spans="4:50" x14ac:dyDescent="0.25">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row>
    <row r="132" spans="4:50" x14ac:dyDescent="0.25">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row>
  </sheetData>
  <sheetProtection algorithmName="SHA-512" hashValue="Em3Z2KscSaN/d3zaqODJgqmdfbUFBxQbd6emwm9k5KMeAI5u3WkjqriFVbJ9ChAbVuXSsw89a7p6MwP5em0xzQ==" saltValue="yaLSCHByu7VV1+nfQfuS9Q==" spinCount="100000" sheet="1" objects="1" scenarios="1"/>
  <mergeCells count="2">
    <mergeCell ref="A1:C1"/>
    <mergeCell ref="A2:C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FB284-8965-4069-9AFC-193FC7FC7F27}">
  <sheetPr>
    <tabColor rgb="FF7030A0"/>
  </sheetPr>
  <dimension ref="A1:AB447"/>
  <sheetViews>
    <sheetView zoomScale="80" zoomScaleNormal="80" workbookViewId="0">
      <selection sqref="A1:C1"/>
    </sheetView>
  </sheetViews>
  <sheetFormatPr defaultColWidth="8.7109375" defaultRowHeight="21" x14ac:dyDescent="0.35"/>
  <cols>
    <col min="1" max="1" width="71.7109375" style="127" customWidth="1"/>
    <col min="2" max="2" width="81.7109375" style="120" customWidth="1"/>
    <col min="3" max="3" width="69.28515625" style="120" customWidth="1"/>
    <col min="4" max="16384" width="8.7109375" style="120"/>
  </cols>
  <sheetData>
    <row r="1" spans="1:27" s="121" customFormat="1" ht="15" customHeight="1" x14ac:dyDescent="0.35">
      <c r="A1" s="370" t="s">
        <v>1126</v>
      </c>
      <c r="B1" s="371"/>
      <c r="C1" s="417"/>
      <c r="D1" s="81"/>
      <c r="E1" s="81"/>
      <c r="F1" s="81"/>
      <c r="G1" s="81"/>
      <c r="H1" s="81"/>
      <c r="I1" s="81"/>
      <c r="J1" s="81"/>
      <c r="K1" s="81"/>
      <c r="L1" s="81"/>
      <c r="M1" s="81"/>
      <c r="N1" s="81"/>
      <c r="O1" s="81"/>
      <c r="P1" s="81"/>
      <c r="Q1" s="81"/>
    </row>
    <row r="2" spans="1:27" s="122" customFormat="1" ht="30" customHeight="1" x14ac:dyDescent="0.25">
      <c r="A2" s="385" t="s">
        <v>567</v>
      </c>
      <c r="B2" s="385"/>
      <c r="C2" s="385"/>
      <c r="D2" s="85"/>
      <c r="E2" s="85"/>
      <c r="F2" s="85"/>
      <c r="G2" s="85"/>
      <c r="H2" s="85"/>
      <c r="I2" s="85"/>
      <c r="J2" s="85"/>
      <c r="K2" s="85"/>
      <c r="L2" s="85"/>
      <c r="M2" s="85"/>
      <c r="N2" s="85"/>
      <c r="O2" s="85"/>
      <c r="P2" s="85"/>
      <c r="Q2" s="85"/>
    </row>
    <row r="3" spans="1:27" ht="15" customHeight="1" x14ac:dyDescent="0.35">
      <c r="A3" s="420"/>
      <c r="B3" s="421"/>
      <c r="C3" s="422"/>
      <c r="D3" s="81"/>
      <c r="E3" s="81"/>
      <c r="F3" s="81"/>
      <c r="G3" s="81"/>
      <c r="H3" s="81"/>
      <c r="I3" s="81"/>
      <c r="J3" s="81"/>
      <c r="K3" s="81"/>
      <c r="L3" s="81"/>
      <c r="M3" s="81"/>
      <c r="N3" s="81"/>
      <c r="O3" s="81"/>
      <c r="P3" s="81"/>
      <c r="Q3" s="81"/>
    </row>
    <row r="4" spans="1:27" ht="30" customHeight="1" x14ac:dyDescent="0.35">
      <c r="A4" s="334" t="s">
        <v>0</v>
      </c>
      <c r="B4" s="335" t="s">
        <v>1</v>
      </c>
      <c r="C4" s="335" t="s">
        <v>2</v>
      </c>
      <c r="D4" s="81"/>
      <c r="E4" s="81"/>
      <c r="F4" s="81"/>
      <c r="G4" s="81"/>
      <c r="H4" s="81"/>
      <c r="I4" s="81"/>
      <c r="J4" s="81"/>
      <c r="K4" s="81"/>
      <c r="L4" s="81"/>
      <c r="M4" s="81"/>
      <c r="N4" s="81"/>
      <c r="O4" s="81"/>
      <c r="P4" s="81"/>
      <c r="Q4" s="81"/>
    </row>
    <row r="5" spans="1:27" ht="42" x14ac:dyDescent="0.35">
      <c r="A5" s="293" t="s">
        <v>463</v>
      </c>
      <c r="B5" s="294" t="s">
        <v>464</v>
      </c>
      <c r="C5" s="294"/>
      <c r="D5" s="81"/>
      <c r="E5" s="81"/>
      <c r="F5" s="81"/>
      <c r="G5" s="81"/>
      <c r="H5" s="81"/>
      <c r="I5" s="81"/>
      <c r="J5" s="81"/>
      <c r="K5" s="81"/>
      <c r="L5" s="81"/>
      <c r="M5" s="81"/>
      <c r="N5" s="81"/>
      <c r="O5" s="81"/>
      <c r="P5" s="81"/>
      <c r="Q5" s="81"/>
    </row>
    <row r="6" spans="1:27" ht="42" x14ac:dyDescent="0.35">
      <c r="A6" s="295" t="s">
        <v>465</v>
      </c>
      <c r="B6" s="296" t="s">
        <v>466</v>
      </c>
      <c r="C6" s="294"/>
      <c r="D6" s="81"/>
      <c r="E6" s="81"/>
      <c r="F6" s="81"/>
      <c r="G6" s="81"/>
      <c r="H6" s="81"/>
      <c r="I6" s="81"/>
      <c r="J6" s="81"/>
      <c r="K6" s="81"/>
      <c r="L6" s="81"/>
      <c r="M6" s="81"/>
      <c r="N6" s="81"/>
      <c r="O6" s="81"/>
      <c r="P6" s="81"/>
      <c r="Q6" s="81"/>
    </row>
    <row r="7" spans="1:27" ht="63" x14ac:dyDescent="0.35">
      <c r="A7" s="293" t="s">
        <v>467</v>
      </c>
      <c r="B7" s="297" t="s">
        <v>468</v>
      </c>
      <c r="C7" s="294"/>
      <c r="D7" s="81"/>
      <c r="E7" s="81"/>
      <c r="F7" s="81"/>
      <c r="G7" s="81"/>
      <c r="H7" s="81"/>
      <c r="I7" s="81"/>
      <c r="J7" s="81"/>
      <c r="K7" s="81"/>
      <c r="L7" s="81"/>
      <c r="M7" s="81"/>
      <c r="N7" s="81"/>
      <c r="O7" s="81"/>
      <c r="P7" s="81"/>
      <c r="Q7" s="81"/>
    </row>
    <row r="8" spans="1:27" ht="84" x14ac:dyDescent="0.35">
      <c r="A8" s="298" t="s">
        <v>469</v>
      </c>
      <c r="B8" s="294" t="s">
        <v>470</v>
      </c>
      <c r="C8" s="294"/>
      <c r="D8" s="81"/>
      <c r="E8" s="81"/>
      <c r="F8" s="81"/>
      <c r="G8" s="81"/>
      <c r="H8" s="81"/>
      <c r="I8" s="81"/>
      <c r="J8" s="81"/>
      <c r="K8" s="81"/>
      <c r="L8" s="81"/>
      <c r="M8" s="81"/>
      <c r="N8" s="81"/>
      <c r="O8" s="81"/>
      <c r="P8" s="81"/>
      <c r="Q8" s="81"/>
    </row>
    <row r="9" spans="1:27" s="125" customFormat="1" ht="42" x14ac:dyDescent="0.25">
      <c r="A9" s="293" t="s">
        <v>471</v>
      </c>
      <c r="B9" s="294" t="s">
        <v>472</v>
      </c>
      <c r="C9" s="294" t="s">
        <v>473</v>
      </c>
      <c r="D9" s="86"/>
      <c r="E9" s="86"/>
      <c r="F9" s="86"/>
      <c r="G9" s="86"/>
      <c r="H9" s="86"/>
      <c r="I9" s="86"/>
      <c r="J9" s="86"/>
      <c r="K9" s="86"/>
      <c r="L9" s="86"/>
      <c r="M9" s="86"/>
      <c r="N9" s="86"/>
      <c r="O9" s="86"/>
      <c r="P9" s="86"/>
      <c r="Q9" s="86"/>
      <c r="R9" s="124"/>
      <c r="S9" s="124"/>
      <c r="T9" s="124"/>
      <c r="U9" s="124"/>
      <c r="V9" s="124"/>
      <c r="W9" s="124"/>
      <c r="X9" s="124"/>
      <c r="Y9" s="124"/>
      <c r="Z9" s="124"/>
      <c r="AA9" s="124"/>
    </row>
    <row r="10" spans="1:27" s="126" customFormat="1" ht="42" x14ac:dyDescent="0.35">
      <c r="A10" s="293" t="s">
        <v>474</v>
      </c>
      <c r="B10" s="294" t="s">
        <v>475</v>
      </c>
      <c r="C10" s="294" t="s">
        <v>476</v>
      </c>
      <c r="D10" s="81"/>
      <c r="E10" s="81"/>
      <c r="F10" s="81"/>
      <c r="G10" s="81"/>
      <c r="H10" s="81"/>
      <c r="I10" s="81"/>
      <c r="J10" s="81"/>
      <c r="K10" s="81"/>
      <c r="L10" s="81"/>
      <c r="M10" s="81"/>
      <c r="N10" s="81"/>
      <c r="O10" s="81"/>
      <c r="P10" s="81"/>
      <c r="Q10" s="81"/>
      <c r="R10" s="120"/>
      <c r="S10" s="120"/>
      <c r="T10" s="120"/>
      <c r="U10" s="120"/>
      <c r="V10" s="120"/>
      <c r="W10" s="120"/>
      <c r="X10" s="120"/>
      <c r="Y10" s="120"/>
      <c r="Z10" s="120"/>
      <c r="AA10" s="120"/>
    </row>
    <row r="11" spans="1:27" ht="84" x14ac:dyDescent="0.35">
      <c r="A11" s="293" t="s">
        <v>477</v>
      </c>
      <c r="B11" s="296" t="s">
        <v>478</v>
      </c>
      <c r="C11" s="294" t="s">
        <v>479</v>
      </c>
      <c r="D11" s="81"/>
      <c r="E11" s="81"/>
      <c r="F11" s="81"/>
      <c r="G11" s="81"/>
      <c r="H11" s="81"/>
      <c r="I11" s="81"/>
      <c r="J11" s="81"/>
      <c r="K11" s="81"/>
      <c r="L11" s="81"/>
      <c r="M11" s="81"/>
      <c r="N11" s="81"/>
      <c r="O11" s="81"/>
      <c r="P11" s="81"/>
      <c r="Q11" s="81"/>
    </row>
    <row r="12" spans="1:27" s="126" customFormat="1" ht="147" x14ac:dyDescent="0.35">
      <c r="A12" s="293" t="s">
        <v>480</v>
      </c>
      <c r="B12" s="296" t="s">
        <v>481</v>
      </c>
      <c r="C12" s="294" t="s">
        <v>1101</v>
      </c>
      <c r="D12" s="81"/>
      <c r="E12" s="81"/>
      <c r="F12" s="81"/>
      <c r="G12" s="81"/>
      <c r="H12" s="81"/>
      <c r="I12" s="81"/>
      <c r="J12" s="81"/>
      <c r="K12" s="81"/>
      <c r="L12" s="81"/>
      <c r="M12" s="81"/>
      <c r="N12" s="81"/>
      <c r="O12" s="81"/>
      <c r="P12" s="81"/>
      <c r="Q12" s="81"/>
    </row>
    <row r="13" spans="1:27" ht="105" x14ac:dyDescent="0.35">
      <c r="A13" s="293" t="s">
        <v>482</v>
      </c>
      <c r="B13" s="296" t="s">
        <v>483</v>
      </c>
      <c r="C13" s="294" t="s">
        <v>484</v>
      </c>
      <c r="D13" s="81"/>
      <c r="E13" s="81"/>
      <c r="F13" s="81"/>
      <c r="G13" s="81"/>
      <c r="H13" s="81"/>
      <c r="I13" s="81"/>
      <c r="J13" s="81"/>
      <c r="K13" s="81"/>
      <c r="L13" s="81"/>
      <c r="M13" s="81"/>
      <c r="N13" s="81"/>
      <c r="O13" s="81"/>
      <c r="P13" s="81"/>
      <c r="Q13" s="81"/>
    </row>
    <row r="14" spans="1:27" ht="63" x14ac:dyDescent="0.35">
      <c r="A14" s="293" t="s">
        <v>485</v>
      </c>
      <c r="B14" s="296" t="s">
        <v>486</v>
      </c>
      <c r="C14" s="294"/>
      <c r="D14" s="81"/>
      <c r="E14" s="81"/>
      <c r="F14" s="81"/>
      <c r="G14" s="81"/>
      <c r="H14" s="81"/>
      <c r="I14" s="81"/>
      <c r="J14" s="81"/>
      <c r="K14" s="81"/>
      <c r="L14" s="81"/>
      <c r="M14" s="81"/>
      <c r="N14" s="81"/>
      <c r="O14" s="81"/>
      <c r="P14" s="81"/>
      <c r="Q14" s="81"/>
    </row>
    <row r="15" spans="1:27" x14ac:dyDescent="0.35">
      <c r="A15" s="293" t="s">
        <v>487</v>
      </c>
      <c r="B15" s="296" t="s">
        <v>488</v>
      </c>
      <c r="C15" s="294"/>
      <c r="D15" s="81"/>
      <c r="E15" s="81"/>
      <c r="F15" s="81"/>
      <c r="G15" s="81"/>
      <c r="H15" s="81"/>
      <c r="I15" s="81"/>
      <c r="J15" s="81"/>
      <c r="K15" s="81"/>
      <c r="L15" s="81"/>
      <c r="M15" s="81"/>
      <c r="N15" s="81"/>
      <c r="O15" s="81"/>
      <c r="P15" s="81"/>
      <c r="Q15" s="81"/>
    </row>
    <row r="16" spans="1:27" x14ac:dyDescent="0.35">
      <c r="A16" s="293" t="s">
        <v>489</v>
      </c>
      <c r="B16" s="296" t="s">
        <v>490</v>
      </c>
      <c r="C16" s="299"/>
      <c r="D16" s="81"/>
      <c r="E16" s="81"/>
      <c r="F16" s="81"/>
      <c r="G16" s="81"/>
      <c r="H16" s="81"/>
      <c r="I16" s="81"/>
      <c r="J16" s="81"/>
      <c r="K16" s="81"/>
      <c r="L16" s="81"/>
      <c r="M16" s="81"/>
      <c r="N16" s="81"/>
      <c r="O16" s="81"/>
      <c r="P16" s="81"/>
      <c r="Q16" s="81"/>
    </row>
    <row r="17" spans="1:17" ht="42" x14ac:dyDescent="0.35">
      <c r="A17" s="293" t="s">
        <v>491</v>
      </c>
      <c r="B17" s="296" t="s">
        <v>492</v>
      </c>
      <c r="C17" s="299"/>
      <c r="D17" s="81"/>
      <c r="E17" s="81"/>
      <c r="F17" s="81"/>
      <c r="G17" s="81"/>
      <c r="H17" s="81"/>
      <c r="I17" s="81"/>
      <c r="J17" s="81"/>
      <c r="K17" s="81"/>
      <c r="L17" s="81"/>
      <c r="M17" s="81"/>
      <c r="N17" s="81"/>
      <c r="O17" s="81"/>
      <c r="P17" s="81"/>
      <c r="Q17" s="81"/>
    </row>
    <row r="18" spans="1:17" x14ac:dyDescent="0.35">
      <c r="A18" s="293" t="s">
        <v>493</v>
      </c>
      <c r="B18" s="296" t="s">
        <v>494</v>
      </c>
      <c r="C18" s="299"/>
      <c r="D18" s="81"/>
      <c r="E18" s="81"/>
      <c r="F18" s="81"/>
      <c r="G18" s="81"/>
      <c r="H18" s="81"/>
      <c r="I18" s="81"/>
      <c r="J18" s="81"/>
      <c r="K18" s="81"/>
      <c r="L18" s="81"/>
      <c r="M18" s="81"/>
      <c r="N18" s="81"/>
      <c r="O18" s="81"/>
      <c r="P18" s="81"/>
      <c r="Q18" s="81"/>
    </row>
    <row r="19" spans="1:17" x14ac:dyDescent="0.35">
      <c r="A19" s="293" t="s">
        <v>495</v>
      </c>
      <c r="B19" s="296" t="s">
        <v>496</v>
      </c>
      <c r="C19" s="299"/>
      <c r="D19" s="81"/>
      <c r="E19" s="81"/>
      <c r="F19" s="81"/>
      <c r="G19" s="81"/>
      <c r="H19" s="81"/>
      <c r="I19" s="81"/>
      <c r="J19" s="81"/>
      <c r="K19" s="81"/>
      <c r="L19" s="81"/>
      <c r="M19" s="81"/>
      <c r="N19" s="81"/>
      <c r="O19" s="81"/>
      <c r="P19" s="81"/>
      <c r="Q19" s="81"/>
    </row>
    <row r="20" spans="1:17" ht="63" x14ac:dyDescent="0.35">
      <c r="A20" s="293" t="s">
        <v>497</v>
      </c>
      <c r="B20" s="296" t="s">
        <v>498</v>
      </c>
      <c r="C20" s="299"/>
      <c r="D20" s="81"/>
      <c r="E20" s="81"/>
      <c r="F20" s="81"/>
      <c r="G20" s="81"/>
      <c r="H20" s="81"/>
      <c r="I20" s="81"/>
      <c r="J20" s="81"/>
      <c r="K20" s="81"/>
      <c r="L20" s="81"/>
      <c r="M20" s="81"/>
      <c r="N20" s="81"/>
      <c r="O20" s="81"/>
      <c r="P20" s="81"/>
      <c r="Q20" s="81"/>
    </row>
    <row r="21" spans="1:17" x14ac:dyDescent="0.35">
      <c r="A21" s="293" t="s">
        <v>499</v>
      </c>
      <c r="B21" s="294" t="s">
        <v>500</v>
      </c>
      <c r="C21" s="299"/>
      <c r="D21" s="81"/>
      <c r="E21" s="81"/>
      <c r="F21" s="81"/>
      <c r="G21" s="81"/>
      <c r="H21" s="81"/>
      <c r="I21" s="81"/>
      <c r="J21" s="81"/>
      <c r="K21" s="81"/>
      <c r="L21" s="81"/>
      <c r="M21" s="81"/>
      <c r="N21" s="81"/>
      <c r="O21" s="81"/>
      <c r="P21" s="81"/>
      <c r="Q21" s="81"/>
    </row>
    <row r="22" spans="1:17" ht="42" x14ac:dyDescent="0.35">
      <c r="A22" s="293" t="s">
        <v>501</v>
      </c>
      <c r="B22" s="294" t="s">
        <v>500</v>
      </c>
      <c r="C22" s="299"/>
      <c r="D22" s="81"/>
      <c r="E22" s="81"/>
      <c r="F22" s="81"/>
      <c r="G22" s="81"/>
      <c r="H22" s="81"/>
      <c r="I22" s="81"/>
      <c r="J22" s="81"/>
      <c r="K22" s="81"/>
      <c r="L22" s="81"/>
      <c r="M22" s="81"/>
      <c r="N22" s="81"/>
      <c r="O22" s="81"/>
      <c r="P22" s="81"/>
      <c r="Q22" s="81"/>
    </row>
    <row r="23" spans="1:17" ht="42" x14ac:dyDescent="0.35">
      <c r="A23" s="293" t="s">
        <v>568</v>
      </c>
      <c r="B23" s="294" t="s">
        <v>502</v>
      </c>
      <c r="C23" s="299"/>
      <c r="D23" s="81"/>
      <c r="E23" s="81"/>
      <c r="F23" s="81"/>
      <c r="G23" s="81"/>
      <c r="H23" s="81"/>
      <c r="I23" s="81"/>
      <c r="J23" s="81"/>
      <c r="K23" s="81"/>
      <c r="L23" s="81"/>
      <c r="M23" s="81"/>
      <c r="N23" s="81"/>
      <c r="O23" s="81"/>
      <c r="P23" s="81"/>
      <c r="Q23" s="81"/>
    </row>
    <row r="24" spans="1:17" ht="42" x14ac:dyDescent="0.35">
      <c r="A24" s="293" t="s">
        <v>503</v>
      </c>
      <c r="B24" s="294" t="s">
        <v>502</v>
      </c>
      <c r="C24" s="299"/>
      <c r="D24" s="81"/>
      <c r="E24" s="81"/>
      <c r="F24" s="81"/>
      <c r="G24" s="81"/>
      <c r="H24" s="81"/>
      <c r="I24" s="81"/>
      <c r="J24" s="81"/>
      <c r="K24" s="81"/>
      <c r="L24" s="81"/>
      <c r="M24" s="81"/>
      <c r="N24" s="81"/>
      <c r="O24" s="81"/>
      <c r="P24" s="81"/>
      <c r="Q24" s="81"/>
    </row>
    <row r="25" spans="1:17" ht="63" x14ac:dyDescent="0.35">
      <c r="A25" s="293" t="s">
        <v>504</v>
      </c>
      <c r="B25" s="294" t="s">
        <v>505</v>
      </c>
      <c r="C25" s="299"/>
      <c r="D25" s="81"/>
      <c r="E25" s="81"/>
      <c r="F25" s="81"/>
      <c r="G25" s="81"/>
      <c r="H25" s="81"/>
      <c r="I25" s="81"/>
      <c r="J25" s="81"/>
      <c r="K25" s="81"/>
      <c r="L25" s="81"/>
      <c r="M25" s="81"/>
      <c r="N25" s="81"/>
      <c r="O25" s="81"/>
      <c r="P25" s="81"/>
      <c r="Q25" s="81"/>
    </row>
    <row r="26" spans="1:17" ht="42" x14ac:dyDescent="0.35">
      <c r="A26" s="293" t="s">
        <v>506</v>
      </c>
      <c r="B26" s="294" t="s">
        <v>507</v>
      </c>
      <c r="C26" s="299"/>
      <c r="D26" s="81"/>
      <c r="E26" s="81"/>
      <c r="F26" s="81"/>
      <c r="G26" s="81"/>
      <c r="H26" s="81"/>
      <c r="I26" s="81"/>
      <c r="J26" s="81"/>
      <c r="K26" s="81"/>
      <c r="L26" s="81"/>
      <c r="M26" s="81"/>
      <c r="N26" s="81"/>
      <c r="O26" s="81"/>
      <c r="P26" s="81"/>
      <c r="Q26" s="81"/>
    </row>
    <row r="27" spans="1:17" ht="42" x14ac:dyDescent="0.35">
      <c r="A27" s="293" t="s">
        <v>508</v>
      </c>
      <c r="B27" s="299" t="s">
        <v>509</v>
      </c>
      <c r="C27" s="300"/>
      <c r="D27" s="81"/>
      <c r="E27" s="81"/>
      <c r="F27" s="81"/>
      <c r="G27" s="81"/>
      <c r="H27" s="81"/>
      <c r="I27" s="81"/>
      <c r="J27" s="81"/>
      <c r="K27" s="81"/>
      <c r="L27" s="81"/>
      <c r="M27" s="81"/>
      <c r="N27" s="81"/>
      <c r="O27" s="81"/>
      <c r="P27" s="81"/>
      <c r="Q27" s="81"/>
    </row>
    <row r="28" spans="1:17" ht="42" x14ac:dyDescent="0.35">
      <c r="A28" s="293" t="s">
        <v>510</v>
      </c>
      <c r="B28" s="299" t="s">
        <v>511</v>
      </c>
      <c r="C28" s="299"/>
      <c r="D28" s="81"/>
      <c r="E28" s="81"/>
      <c r="F28" s="81"/>
      <c r="G28" s="81"/>
      <c r="H28" s="81"/>
      <c r="I28" s="81"/>
      <c r="J28" s="81"/>
      <c r="K28" s="81"/>
      <c r="L28" s="81"/>
      <c r="M28" s="81"/>
      <c r="N28" s="81"/>
      <c r="O28" s="81"/>
      <c r="P28" s="81"/>
      <c r="Q28" s="81"/>
    </row>
    <row r="29" spans="1:17" ht="84" x14ac:dyDescent="0.35">
      <c r="A29" s="293" t="s">
        <v>512</v>
      </c>
      <c r="B29" s="301" t="s">
        <v>513</v>
      </c>
      <c r="C29" s="294"/>
      <c r="D29" s="81"/>
      <c r="E29" s="81"/>
      <c r="F29" s="81"/>
      <c r="G29" s="81"/>
      <c r="H29" s="81"/>
      <c r="I29" s="81"/>
      <c r="J29" s="81"/>
      <c r="K29" s="81"/>
      <c r="L29" s="81"/>
      <c r="M29" s="81"/>
      <c r="N29" s="81"/>
      <c r="O29" s="81"/>
      <c r="P29" s="81"/>
      <c r="Q29" s="81"/>
    </row>
    <row r="30" spans="1:17" ht="63" x14ac:dyDescent="0.35">
      <c r="A30" s="293" t="s">
        <v>514</v>
      </c>
      <c r="B30" s="294" t="s">
        <v>515</v>
      </c>
      <c r="C30" s="294"/>
      <c r="D30" s="81"/>
      <c r="E30" s="81"/>
      <c r="F30" s="81"/>
      <c r="G30" s="81"/>
      <c r="H30" s="81"/>
      <c r="I30" s="81"/>
      <c r="J30" s="81"/>
      <c r="K30" s="81"/>
      <c r="L30" s="81"/>
      <c r="M30" s="81"/>
      <c r="N30" s="81"/>
      <c r="O30" s="81"/>
      <c r="P30" s="81"/>
      <c r="Q30" s="81"/>
    </row>
    <row r="31" spans="1:17" s="124" customFormat="1" ht="63" x14ac:dyDescent="0.25">
      <c r="A31" s="293" t="s">
        <v>1103</v>
      </c>
      <c r="B31" s="296" t="s">
        <v>516</v>
      </c>
      <c r="C31" s="302"/>
      <c r="D31" s="86"/>
      <c r="E31" s="86"/>
      <c r="F31" s="86"/>
      <c r="G31" s="86"/>
      <c r="H31" s="86"/>
      <c r="I31" s="86"/>
      <c r="J31" s="86"/>
      <c r="K31" s="86"/>
      <c r="L31" s="86"/>
      <c r="M31" s="86"/>
      <c r="N31" s="86"/>
      <c r="O31" s="86"/>
      <c r="P31" s="86"/>
      <c r="Q31" s="86"/>
    </row>
    <row r="32" spans="1:17" ht="105" x14ac:dyDescent="0.35">
      <c r="A32" s="418" t="s">
        <v>517</v>
      </c>
      <c r="B32" s="296" t="s">
        <v>518</v>
      </c>
      <c r="C32" s="294" t="s">
        <v>519</v>
      </c>
      <c r="D32" s="81"/>
      <c r="E32" s="81"/>
      <c r="F32" s="81"/>
      <c r="G32" s="81"/>
      <c r="H32" s="81"/>
      <c r="I32" s="81"/>
      <c r="J32" s="81"/>
      <c r="K32" s="81"/>
      <c r="L32" s="81"/>
      <c r="M32" s="81"/>
      <c r="N32" s="81"/>
      <c r="O32" s="81"/>
      <c r="P32" s="81"/>
      <c r="Q32" s="81"/>
    </row>
    <row r="33" spans="1:17" ht="42" x14ac:dyDescent="0.35">
      <c r="A33" s="419"/>
      <c r="B33" s="296" t="s">
        <v>520</v>
      </c>
      <c r="C33" s="294" t="s">
        <v>521</v>
      </c>
      <c r="D33" s="81"/>
      <c r="E33" s="81"/>
      <c r="F33" s="81"/>
      <c r="G33" s="81"/>
      <c r="H33" s="81"/>
      <c r="I33" s="81"/>
      <c r="J33" s="81"/>
      <c r="K33" s="81"/>
      <c r="L33" s="81"/>
      <c r="M33" s="81"/>
      <c r="N33" s="81"/>
      <c r="O33" s="81"/>
      <c r="P33" s="81"/>
      <c r="Q33" s="81"/>
    </row>
    <row r="34" spans="1:17" ht="42" x14ac:dyDescent="0.35">
      <c r="A34" s="419"/>
      <c r="B34" s="296" t="s">
        <v>522</v>
      </c>
      <c r="C34" s="294" t="s">
        <v>523</v>
      </c>
      <c r="D34" s="81"/>
      <c r="E34" s="81"/>
      <c r="F34" s="81"/>
      <c r="G34" s="81"/>
      <c r="H34" s="81"/>
      <c r="I34" s="81"/>
      <c r="J34" s="81"/>
      <c r="K34" s="81"/>
      <c r="L34" s="81"/>
      <c r="M34" s="81"/>
      <c r="N34" s="81"/>
      <c r="O34" s="81"/>
      <c r="P34" s="81"/>
      <c r="Q34" s="81"/>
    </row>
    <row r="35" spans="1:17" ht="42" x14ac:dyDescent="0.35">
      <c r="A35" s="419"/>
      <c r="B35" s="296" t="s">
        <v>524</v>
      </c>
      <c r="C35" s="294" t="s">
        <v>525</v>
      </c>
      <c r="D35" s="81"/>
      <c r="E35" s="81"/>
      <c r="F35" s="81"/>
      <c r="G35" s="81"/>
      <c r="H35" s="81"/>
      <c r="I35" s="81"/>
      <c r="J35" s="81"/>
      <c r="K35" s="81"/>
      <c r="L35" s="81"/>
      <c r="M35" s="81"/>
      <c r="N35" s="81"/>
      <c r="O35" s="81"/>
      <c r="P35" s="81"/>
      <c r="Q35" s="81"/>
    </row>
    <row r="36" spans="1:17" ht="63" x14ac:dyDescent="0.35">
      <c r="A36" s="419"/>
      <c r="B36" s="296" t="s">
        <v>526</v>
      </c>
      <c r="C36" s="294" t="s">
        <v>527</v>
      </c>
      <c r="D36" s="81"/>
      <c r="E36" s="81"/>
      <c r="F36" s="81"/>
      <c r="G36" s="81"/>
      <c r="H36" s="81"/>
      <c r="I36" s="81"/>
      <c r="J36" s="81"/>
      <c r="K36" s="81"/>
      <c r="L36" s="81"/>
      <c r="M36" s="81"/>
      <c r="N36" s="81"/>
      <c r="O36" s="81"/>
      <c r="P36" s="81"/>
      <c r="Q36" s="81"/>
    </row>
    <row r="37" spans="1:17" ht="105" x14ac:dyDescent="0.35">
      <c r="A37" s="419"/>
      <c r="B37" s="296" t="s">
        <v>528</v>
      </c>
      <c r="C37" s="294" t="s">
        <v>529</v>
      </c>
      <c r="D37" s="81"/>
      <c r="E37" s="81"/>
      <c r="F37" s="81"/>
      <c r="G37" s="81"/>
      <c r="H37" s="81"/>
      <c r="I37" s="81"/>
      <c r="J37" s="81"/>
      <c r="K37" s="81"/>
      <c r="L37" s="81"/>
      <c r="M37" s="81"/>
      <c r="N37" s="81"/>
      <c r="O37" s="81"/>
      <c r="P37" s="81"/>
      <c r="Q37" s="81"/>
    </row>
    <row r="38" spans="1:17" ht="42" x14ac:dyDescent="0.35">
      <c r="A38" s="419"/>
      <c r="B38" s="296" t="s">
        <v>530</v>
      </c>
      <c r="C38" s="294" t="s">
        <v>531</v>
      </c>
      <c r="D38" s="81"/>
      <c r="E38" s="81"/>
      <c r="F38" s="81"/>
      <c r="G38" s="81"/>
      <c r="H38" s="81"/>
      <c r="I38" s="81"/>
      <c r="J38" s="81"/>
      <c r="K38" s="81"/>
      <c r="L38" s="81"/>
      <c r="M38" s="81"/>
      <c r="N38" s="81"/>
      <c r="O38" s="81"/>
      <c r="P38" s="81"/>
      <c r="Q38" s="81"/>
    </row>
    <row r="39" spans="1:17" s="124" customFormat="1" ht="42" x14ac:dyDescent="0.25">
      <c r="A39" s="293" t="s">
        <v>532</v>
      </c>
      <c r="B39" s="296" t="s">
        <v>533</v>
      </c>
      <c r="C39" s="299"/>
      <c r="D39" s="86"/>
      <c r="E39" s="86"/>
      <c r="F39" s="86"/>
      <c r="G39" s="86"/>
      <c r="H39" s="86"/>
      <c r="I39" s="86"/>
      <c r="J39" s="86"/>
      <c r="K39" s="86"/>
      <c r="L39" s="86"/>
      <c r="M39" s="86"/>
      <c r="N39" s="86"/>
      <c r="O39" s="86"/>
      <c r="P39" s="86"/>
      <c r="Q39" s="86"/>
    </row>
    <row r="40" spans="1:17" s="124" customFormat="1" ht="84" x14ac:dyDescent="0.25">
      <c r="A40" s="293" t="s">
        <v>534</v>
      </c>
      <c r="B40" s="296" t="s">
        <v>535</v>
      </c>
      <c r="C40" s="299"/>
      <c r="D40" s="86"/>
      <c r="E40" s="86"/>
      <c r="F40" s="86"/>
      <c r="G40" s="86"/>
      <c r="H40" s="86"/>
      <c r="I40" s="86"/>
      <c r="J40" s="86"/>
      <c r="K40" s="86"/>
      <c r="L40" s="86"/>
      <c r="M40" s="86"/>
      <c r="N40" s="86"/>
      <c r="O40" s="86"/>
      <c r="P40" s="86"/>
      <c r="Q40" s="86"/>
    </row>
    <row r="41" spans="1:17" ht="63" x14ac:dyDescent="0.35">
      <c r="A41" s="293" t="s">
        <v>536</v>
      </c>
      <c r="B41" s="296" t="s">
        <v>537</v>
      </c>
      <c r="C41" s="299"/>
      <c r="D41" s="81"/>
      <c r="E41" s="81"/>
      <c r="F41" s="81"/>
      <c r="G41" s="81"/>
      <c r="H41" s="81"/>
      <c r="I41" s="81"/>
      <c r="J41" s="81"/>
      <c r="K41" s="81"/>
      <c r="L41" s="81"/>
      <c r="M41" s="81"/>
      <c r="N41" s="81"/>
      <c r="O41" s="81"/>
      <c r="P41" s="81"/>
      <c r="Q41" s="81"/>
    </row>
    <row r="42" spans="1:17" ht="42" x14ac:dyDescent="0.35">
      <c r="A42" s="293" t="s">
        <v>538</v>
      </c>
      <c r="B42" s="296" t="s">
        <v>539</v>
      </c>
      <c r="C42" s="299"/>
      <c r="D42" s="81"/>
      <c r="E42" s="81"/>
      <c r="F42" s="81"/>
      <c r="G42" s="81"/>
      <c r="H42" s="81"/>
      <c r="I42" s="81"/>
      <c r="J42" s="81"/>
      <c r="K42" s="81"/>
      <c r="L42" s="81"/>
      <c r="M42" s="81"/>
      <c r="N42" s="81"/>
      <c r="O42" s="81"/>
      <c r="P42" s="81"/>
      <c r="Q42" s="81"/>
    </row>
    <row r="43" spans="1:17" ht="84" x14ac:dyDescent="0.35">
      <c r="A43" s="293" t="s">
        <v>540</v>
      </c>
      <c r="B43" s="296" t="s">
        <v>541</v>
      </c>
      <c r="C43" s="299"/>
      <c r="D43" s="81"/>
      <c r="E43" s="81"/>
      <c r="F43" s="81"/>
      <c r="G43" s="81"/>
      <c r="H43" s="81"/>
      <c r="I43" s="81"/>
      <c r="J43" s="81"/>
      <c r="K43" s="81"/>
      <c r="L43" s="81"/>
      <c r="M43" s="81"/>
      <c r="N43" s="81"/>
      <c r="O43" s="81"/>
      <c r="P43" s="81"/>
      <c r="Q43" s="81"/>
    </row>
    <row r="44" spans="1:17" ht="42" x14ac:dyDescent="0.35">
      <c r="A44" s="293" t="s">
        <v>542</v>
      </c>
      <c r="B44" s="296" t="s">
        <v>543</v>
      </c>
      <c r="C44" s="299"/>
      <c r="D44" s="81"/>
      <c r="E44" s="81"/>
      <c r="F44" s="81"/>
      <c r="G44" s="81"/>
      <c r="H44" s="81"/>
      <c r="I44" s="81"/>
      <c r="J44" s="81"/>
      <c r="K44" s="81"/>
      <c r="L44" s="81"/>
      <c r="M44" s="81"/>
      <c r="N44" s="81"/>
      <c r="O44" s="81"/>
      <c r="P44" s="81"/>
      <c r="Q44" s="81"/>
    </row>
    <row r="45" spans="1:17" ht="42" x14ac:dyDescent="0.35">
      <c r="A45" s="303" t="s">
        <v>544</v>
      </c>
      <c r="B45" s="304" t="s">
        <v>545</v>
      </c>
      <c r="C45" s="304"/>
      <c r="D45" s="81"/>
      <c r="E45" s="81"/>
      <c r="F45" s="81"/>
      <c r="G45" s="81"/>
      <c r="H45" s="81"/>
      <c r="I45" s="81"/>
      <c r="J45" s="81"/>
      <c r="K45" s="81"/>
      <c r="L45" s="81"/>
      <c r="M45" s="81"/>
      <c r="N45" s="81"/>
      <c r="O45" s="81"/>
      <c r="P45" s="81"/>
      <c r="Q45" s="81"/>
    </row>
    <row r="46" spans="1:17" s="124" customFormat="1" ht="105" x14ac:dyDescent="0.25">
      <c r="A46" s="293" t="s">
        <v>546</v>
      </c>
      <c r="B46" s="294" t="s">
        <v>547</v>
      </c>
      <c r="C46" s="294" t="s">
        <v>548</v>
      </c>
      <c r="D46" s="86"/>
      <c r="E46" s="86"/>
      <c r="F46" s="86"/>
      <c r="G46" s="86"/>
      <c r="H46" s="86"/>
      <c r="I46" s="86"/>
      <c r="J46" s="86"/>
      <c r="K46" s="86"/>
      <c r="L46" s="86"/>
      <c r="M46" s="86"/>
      <c r="N46" s="86"/>
      <c r="O46" s="86"/>
      <c r="P46" s="86"/>
      <c r="Q46" s="86"/>
    </row>
    <row r="47" spans="1:17" s="124" customFormat="1" ht="63" x14ac:dyDescent="0.25">
      <c r="A47" s="293" t="s">
        <v>549</v>
      </c>
      <c r="B47" s="294" t="s">
        <v>550</v>
      </c>
      <c r="C47" s="294" t="s">
        <v>548</v>
      </c>
      <c r="D47" s="86"/>
      <c r="E47" s="86"/>
      <c r="F47" s="86"/>
      <c r="G47" s="86"/>
      <c r="H47" s="86"/>
      <c r="I47" s="86"/>
      <c r="J47" s="86"/>
      <c r="K47" s="86"/>
      <c r="L47" s="86"/>
      <c r="M47" s="86"/>
      <c r="N47" s="86"/>
      <c r="O47" s="86"/>
      <c r="P47" s="86"/>
      <c r="Q47" s="86"/>
    </row>
    <row r="48" spans="1:17" ht="42" x14ac:dyDescent="0.35">
      <c r="A48" s="293" t="s">
        <v>551</v>
      </c>
      <c r="B48" s="294" t="s">
        <v>552</v>
      </c>
      <c r="C48" s="294" t="s">
        <v>553</v>
      </c>
      <c r="D48" s="81"/>
      <c r="E48" s="81"/>
      <c r="F48" s="81"/>
      <c r="G48" s="81"/>
      <c r="H48" s="81"/>
      <c r="I48" s="81"/>
      <c r="J48" s="81"/>
      <c r="K48" s="81"/>
      <c r="L48" s="81"/>
      <c r="M48" s="81"/>
      <c r="N48" s="81"/>
      <c r="O48" s="81"/>
      <c r="P48" s="81"/>
      <c r="Q48" s="81"/>
    </row>
    <row r="49" spans="1:28" s="124" customFormat="1" ht="84" x14ac:dyDescent="0.25">
      <c r="A49" s="293" t="s">
        <v>554</v>
      </c>
      <c r="B49" s="296" t="s">
        <v>555</v>
      </c>
      <c r="C49" s="296" t="s">
        <v>556</v>
      </c>
      <c r="D49" s="86"/>
      <c r="E49" s="86"/>
      <c r="F49" s="86"/>
      <c r="G49" s="86"/>
      <c r="H49" s="86"/>
      <c r="I49" s="86"/>
      <c r="J49" s="86"/>
      <c r="K49" s="86"/>
      <c r="L49" s="86"/>
      <c r="M49" s="86"/>
      <c r="N49" s="86"/>
      <c r="O49" s="86"/>
      <c r="P49" s="86"/>
      <c r="Q49" s="86"/>
    </row>
    <row r="50" spans="1:28" ht="63" x14ac:dyDescent="0.35">
      <c r="A50" s="293" t="s">
        <v>554</v>
      </c>
      <c r="B50" s="296" t="s">
        <v>557</v>
      </c>
      <c r="C50" s="296" t="s">
        <v>558</v>
      </c>
      <c r="D50" s="81"/>
      <c r="E50" s="81"/>
      <c r="F50" s="81"/>
      <c r="G50" s="81"/>
      <c r="H50" s="81"/>
      <c r="I50" s="81"/>
      <c r="J50" s="81"/>
      <c r="K50" s="81"/>
      <c r="L50" s="81"/>
      <c r="M50" s="81"/>
      <c r="N50" s="81"/>
      <c r="O50" s="81"/>
      <c r="P50" s="81"/>
      <c r="Q50" s="81"/>
    </row>
    <row r="51" spans="1:28" s="124" customFormat="1" ht="126" x14ac:dyDescent="0.25">
      <c r="A51" s="293" t="s">
        <v>1102</v>
      </c>
      <c r="B51" s="296" t="s">
        <v>559</v>
      </c>
      <c r="C51" s="296"/>
      <c r="D51" s="86"/>
      <c r="E51" s="86"/>
      <c r="F51" s="86"/>
      <c r="G51" s="86"/>
      <c r="H51" s="86"/>
      <c r="I51" s="86"/>
      <c r="J51" s="86"/>
      <c r="K51" s="86"/>
      <c r="L51" s="86"/>
      <c r="M51" s="86"/>
      <c r="N51" s="86"/>
      <c r="O51" s="86"/>
      <c r="P51" s="86"/>
      <c r="Q51" s="86"/>
    </row>
    <row r="52" spans="1:28" ht="63" x14ac:dyDescent="0.35">
      <c r="A52" s="293" t="s">
        <v>560</v>
      </c>
      <c r="B52" s="296" t="s">
        <v>561</v>
      </c>
      <c r="C52" s="296"/>
      <c r="D52" s="81"/>
      <c r="E52" s="81"/>
      <c r="F52" s="81"/>
      <c r="G52" s="81"/>
      <c r="H52" s="81"/>
      <c r="I52" s="81"/>
      <c r="J52" s="81"/>
      <c r="K52" s="81"/>
      <c r="L52" s="81"/>
      <c r="M52" s="81"/>
      <c r="N52" s="81"/>
      <c r="O52" s="81"/>
      <c r="P52" s="81"/>
      <c r="Q52" s="81"/>
    </row>
    <row r="53" spans="1:28" ht="147" x14ac:dyDescent="0.35">
      <c r="A53" s="293" t="s">
        <v>562</v>
      </c>
      <c r="B53" s="296" t="s">
        <v>563</v>
      </c>
      <c r="C53" s="296"/>
      <c r="D53" s="81"/>
      <c r="E53" s="81"/>
      <c r="F53" s="81"/>
      <c r="G53" s="81"/>
      <c r="H53" s="81"/>
      <c r="I53" s="81"/>
      <c r="J53" s="81"/>
      <c r="K53" s="81"/>
      <c r="L53" s="81"/>
      <c r="M53" s="81"/>
      <c r="N53" s="81"/>
      <c r="O53" s="81"/>
      <c r="P53" s="81"/>
      <c r="Q53" s="81"/>
    </row>
    <row r="54" spans="1:28" s="124" customFormat="1" ht="63" x14ac:dyDescent="0.25">
      <c r="A54" s="305" t="s">
        <v>564</v>
      </c>
      <c r="B54" s="294" t="s">
        <v>565</v>
      </c>
      <c r="C54" s="299"/>
      <c r="D54" s="86"/>
      <c r="E54" s="86"/>
      <c r="F54" s="86"/>
      <c r="G54" s="86"/>
      <c r="H54" s="86"/>
      <c r="I54" s="86"/>
      <c r="J54" s="86"/>
      <c r="K54" s="86"/>
      <c r="L54" s="86"/>
      <c r="M54" s="86"/>
      <c r="N54" s="86"/>
      <c r="O54" s="86"/>
      <c r="P54" s="86"/>
      <c r="Q54" s="86"/>
    </row>
    <row r="55" spans="1:28" ht="42" x14ac:dyDescent="0.35">
      <c r="A55" s="289" t="s">
        <v>566</v>
      </c>
      <c r="B55" s="75"/>
      <c r="C55" s="74" t="s">
        <v>569</v>
      </c>
      <c r="D55" s="81"/>
      <c r="E55" s="81"/>
      <c r="F55" s="81"/>
      <c r="G55" s="81"/>
      <c r="H55" s="81"/>
      <c r="I55" s="81"/>
      <c r="J55" s="81"/>
      <c r="K55" s="81"/>
      <c r="L55" s="81"/>
      <c r="M55" s="81"/>
      <c r="N55" s="81"/>
      <c r="O55" s="81"/>
      <c r="P55" s="81"/>
      <c r="Q55" s="81"/>
    </row>
    <row r="56" spans="1:28" x14ac:dyDescent="0.35">
      <c r="A56" s="130"/>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row>
    <row r="57" spans="1:28" x14ac:dyDescent="0.35">
      <c r="A57" s="130"/>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row>
    <row r="58" spans="1:28" x14ac:dyDescent="0.35">
      <c r="A58" s="130"/>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row>
    <row r="59" spans="1:28" x14ac:dyDescent="0.35">
      <c r="A59" s="130"/>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row>
    <row r="60" spans="1:28" x14ac:dyDescent="0.35">
      <c r="A60" s="130"/>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row>
    <row r="61" spans="1:28" x14ac:dyDescent="0.35">
      <c r="A61" s="130"/>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row>
    <row r="62" spans="1:28" x14ac:dyDescent="0.35">
      <c r="A62" s="130"/>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row>
    <row r="63" spans="1:28" x14ac:dyDescent="0.35">
      <c r="A63" s="130"/>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row>
    <row r="64" spans="1:28" x14ac:dyDescent="0.35">
      <c r="A64" s="130"/>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row>
    <row r="65" spans="1:28" x14ac:dyDescent="0.35">
      <c r="A65" s="130"/>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row>
    <row r="66" spans="1:28" x14ac:dyDescent="0.35">
      <c r="A66" s="130"/>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row>
    <row r="67" spans="1:28" x14ac:dyDescent="0.35">
      <c r="A67" s="130"/>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row>
    <row r="68" spans="1:28" x14ac:dyDescent="0.35">
      <c r="A68" s="130"/>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row>
    <row r="69" spans="1:28" x14ac:dyDescent="0.35">
      <c r="A69" s="130"/>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row>
    <row r="70" spans="1:28" x14ac:dyDescent="0.35">
      <c r="A70" s="130"/>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row>
    <row r="71" spans="1:28" x14ac:dyDescent="0.35">
      <c r="A71" s="130"/>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row>
    <row r="72" spans="1:28" x14ac:dyDescent="0.35">
      <c r="A72" s="130"/>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row>
    <row r="73" spans="1:28" x14ac:dyDescent="0.35">
      <c r="A73" s="130"/>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row>
    <row r="74" spans="1:28" x14ac:dyDescent="0.35">
      <c r="A74" s="130"/>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row>
    <row r="75" spans="1:28" x14ac:dyDescent="0.35">
      <c r="A75" s="130"/>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row>
    <row r="76" spans="1:28" x14ac:dyDescent="0.35">
      <c r="A76" s="130"/>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row>
    <row r="77" spans="1:28" x14ac:dyDescent="0.35">
      <c r="A77" s="130"/>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row>
    <row r="78" spans="1:28" x14ac:dyDescent="0.35">
      <c r="A78" s="130"/>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row>
    <row r="79" spans="1:28" x14ac:dyDescent="0.35">
      <c r="A79" s="130"/>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row>
    <row r="80" spans="1:28" x14ac:dyDescent="0.35">
      <c r="A80" s="130"/>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row>
    <row r="81" spans="1:28" x14ac:dyDescent="0.35">
      <c r="A81" s="130"/>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row>
    <row r="82" spans="1:28" x14ac:dyDescent="0.35">
      <c r="A82" s="130"/>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row>
    <row r="83" spans="1:28" x14ac:dyDescent="0.35">
      <c r="A83" s="130"/>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row>
    <row r="84" spans="1:28" x14ac:dyDescent="0.35">
      <c r="A84" s="130"/>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row>
    <row r="85" spans="1:28" x14ac:dyDescent="0.35">
      <c r="A85" s="130"/>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row>
    <row r="86" spans="1:28" x14ac:dyDescent="0.35">
      <c r="A86" s="130"/>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row>
    <row r="87" spans="1:28" x14ac:dyDescent="0.35">
      <c r="A87" s="130"/>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row>
    <row r="88" spans="1:28" x14ac:dyDescent="0.35">
      <c r="A88" s="130"/>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row>
    <row r="89" spans="1:28" x14ac:dyDescent="0.35">
      <c r="A89" s="130"/>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row>
    <row r="90" spans="1:28" x14ac:dyDescent="0.35">
      <c r="A90" s="130"/>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row>
    <row r="91" spans="1:28" x14ac:dyDescent="0.35">
      <c r="A91" s="130"/>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row>
    <row r="92" spans="1:28" x14ac:dyDescent="0.35">
      <c r="A92" s="130"/>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row>
    <row r="93" spans="1:28" x14ac:dyDescent="0.35">
      <c r="A93" s="130"/>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row>
    <row r="94" spans="1:28" x14ac:dyDescent="0.35">
      <c r="A94" s="130"/>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row>
    <row r="95" spans="1:28" x14ac:dyDescent="0.35">
      <c r="A95" s="130"/>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row>
    <row r="96" spans="1:28" x14ac:dyDescent="0.35">
      <c r="A96" s="130"/>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row>
    <row r="97" spans="1:28" x14ac:dyDescent="0.35">
      <c r="A97" s="130"/>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row>
    <row r="98" spans="1:28" x14ac:dyDescent="0.35">
      <c r="A98" s="130"/>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row>
    <row r="99" spans="1:28" x14ac:dyDescent="0.35">
      <c r="A99" s="130"/>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row>
    <row r="100" spans="1:28" x14ac:dyDescent="0.35">
      <c r="A100" s="130"/>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row>
    <row r="101" spans="1:28" x14ac:dyDescent="0.35">
      <c r="A101" s="130"/>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row>
    <row r="102" spans="1:28" x14ac:dyDescent="0.35">
      <c r="A102" s="130"/>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row>
    <row r="103" spans="1:28" x14ac:dyDescent="0.35">
      <c r="A103" s="130"/>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row>
    <row r="104" spans="1:28" x14ac:dyDescent="0.35">
      <c r="A104" s="130"/>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row>
    <row r="105" spans="1:28" x14ac:dyDescent="0.35">
      <c r="A105" s="130"/>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row>
    <row r="106" spans="1:28" x14ac:dyDescent="0.35">
      <c r="A106" s="130"/>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row>
    <row r="107" spans="1:28" x14ac:dyDescent="0.35">
      <c r="A107" s="130"/>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row>
    <row r="108" spans="1:28" x14ac:dyDescent="0.35">
      <c r="A108" s="130"/>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row>
    <row r="109" spans="1:28" x14ac:dyDescent="0.35">
      <c r="A109" s="130"/>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row>
    <row r="110" spans="1:28" x14ac:dyDescent="0.35">
      <c r="A110" s="130"/>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row>
    <row r="111" spans="1:28" x14ac:dyDescent="0.35">
      <c r="A111" s="130"/>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row>
    <row r="112" spans="1:28" x14ac:dyDescent="0.35">
      <c r="A112" s="130"/>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row>
    <row r="113" spans="1:28" x14ac:dyDescent="0.35">
      <c r="A113" s="130"/>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row>
    <row r="114" spans="1:28" x14ac:dyDescent="0.35">
      <c r="A114" s="130"/>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row>
    <row r="115" spans="1:28" x14ac:dyDescent="0.35">
      <c r="A115" s="130"/>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row>
    <row r="116" spans="1:28" x14ac:dyDescent="0.35">
      <c r="A116" s="130"/>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row>
    <row r="117" spans="1:28" x14ac:dyDescent="0.35">
      <c r="A117" s="130"/>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row>
    <row r="118" spans="1:28" x14ac:dyDescent="0.35">
      <c r="A118" s="130"/>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row>
    <row r="119" spans="1:28" x14ac:dyDescent="0.35">
      <c r="A119" s="130"/>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row>
    <row r="120" spans="1:28" x14ac:dyDescent="0.35">
      <c r="A120" s="130"/>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row>
    <row r="121" spans="1:28" x14ac:dyDescent="0.35">
      <c r="A121" s="130"/>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row>
    <row r="122" spans="1:28" x14ac:dyDescent="0.35">
      <c r="A122" s="130"/>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row>
    <row r="123" spans="1:28" x14ac:dyDescent="0.35">
      <c r="A123" s="130"/>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row>
    <row r="124" spans="1:28" x14ac:dyDescent="0.35">
      <c r="A124" s="130"/>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row>
    <row r="125" spans="1:28" x14ac:dyDescent="0.35">
      <c r="A125" s="13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row>
    <row r="126" spans="1:28" x14ac:dyDescent="0.35">
      <c r="A126" s="130"/>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row>
    <row r="127" spans="1:28" x14ac:dyDescent="0.35">
      <c r="A127" s="13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row>
    <row r="128" spans="1:28" x14ac:dyDescent="0.35">
      <c r="A128" s="130"/>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row>
    <row r="129" spans="1:28" x14ac:dyDescent="0.35">
      <c r="A129" s="130"/>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row>
    <row r="130" spans="1:28" x14ac:dyDescent="0.35">
      <c r="A130" s="130"/>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row>
    <row r="131" spans="1:28" x14ac:dyDescent="0.35">
      <c r="A131" s="130"/>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row>
    <row r="132" spans="1:28" x14ac:dyDescent="0.35">
      <c r="A132" s="130"/>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row>
    <row r="133" spans="1:28" x14ac:dyDescent="0.35">
      <c r="A133" s="130"/>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row>
    <row r="134" spans="1:28" x14ac:dyDescent="0.35">
      <c r="A134" s="130"/>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row>
    <row r="135" spans="1:28" x14ac:dyDescent="0.35">
      <c r="A135" s="130"/>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row>
    <row r="136" spans="1:28" x14ac:dyDescent="0.35">
      <c r="A136" s="130"/>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row>
    <row r="137" spans="1:28" x14ac:dyDescent="0.35">
      <c r="A137" s="130"/>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row>
    <row r="138" spans="1:28" x14ac:dyDescent="0.35">
      <c r="A138" s="130"/>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row>
    <row r="139" spans="1:28" x14ac:dyDescent="0.35">
      <c r="A139" s="130"/>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row>
    <row r="140" spans="1:28" x14ac:dyDescent="0.35">
      <c r="A140" s="130"/>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row>
    <row r="141" spans="1:28" x14ac:dyDescent="0.35">
      <c r="A141" s="130"/>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row>
    <row r="142" spans="1:28" x14ac:dyDescent="0.35">
      <c r="A142" s="130"/>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row>
    <row r="143" spans="1:28" x14ac:dyDescent="0.35">
      <c r="A143" s="130"/>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row>
    <row r="144" spans="1:28" x14ac:dyDescent="0.35">
      <c r="A144" s="130"/>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row>
    <row r="145" spans="1:28" x14ac:dyDescent="0.35">
      <c r="A145" s="130"/>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row>
    <row r="146" spans="1:28" x14ac:dyDescent="0.35">
      <c r="A146" s="130"/>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row>
    <row r="147" spans="1:28" x14ac:dyDescent="0.35">
      <c r="A147" s="130"/>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row>
    <row r="148" spans="1:28" x14ac:dyDescent="0.35">
      <c r="A148" s="130"/>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row>
    <row r="149" spans="1:28" x14ac:dyDescent="0.35">
      <c r="A149" s="130"/>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row>
    <row r="150" spans="1:28" x14ac:dyDescent="0.35">
      <c r="A150" s="130"/>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row>
    <row r="151" spans="1:28" x14ac:dyDescent="0.35">
      <c r="A151" s="130"/>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row>
    <row r="152" spans="1:28" x14ac:dyDescent="0.35">
      <c r="A152" s="130"/>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row>
    <row r="153" spans="1:28" x14ac:dyDescent="0.35">
      <c r="A153" s="130"/>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row>
    <row r="154" spans="1:28" x14ac:dyDescent="0.35">
      <c r="A154" s="130"/>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row>
    <row r="155" spans="1:28" x14ac:dyDescent="0.35">
      <c r="A155" s="130"/>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row>
    <row r="156" spans="1:28" x14ac:dyDescent="0.35">
      <c r="A156" s="130"/>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row>
    <row r="157" spans="1:28" x14ac:dyDescent="0.35">
      <c r="A157" s="130"/>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row>
    <row r="158" spans="1:28" x14ac:dyDescent="0.35">
      <c r="A158" s="130"/>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row>
    <row r="159" spans="1:28" x14ac:dyDescent="0.35">
      <c r="A159" s="130"/>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row>
    <row r="160" spans="1:28" x14ac:dyDescent="0.35">
      <c r="A160" s="130"/>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row>
    <row r="161" spans="1:28" x14ac:dyDescent="0.35">
      <c r="A161" s="130"/>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row>
    <row r="162" spans="1:28" x14ac:dyDescent="0.35">
      <c r="A162" s="130"/>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row>
    <row r="163" spans="1:28" x14ac:dyDescent="0.35">
      <c r="A163" s="130"/>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row>
    <row r="164" spans="1:28" x14ac:dyDescent="0.35">
      <c r="A164" s="130"/>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row>
    <row r="165" spans="1:28" x14ac:dyDescent="0.35">
      <c r="A165" s="130"/>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row>
    <row r="166" spans="1:28" x14ac:dyDescent="0.35">
      <c r="A166" s="130"/>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row>
    <row r="167" spans="1:28" x14ac:dyDescent="0.35">
      <c r="A167" s="130"/>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row>
    <row r="168" spans="1:28" x14ac:dyDescent="0.35">
      <c r="A168" s="130"/>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row>
    <row r="169" spans="1:28" x14ac:dyDescent="0.35">
      <c r="A169" s="130"/>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row>
    <row r="170" spans="1:28" x14ac:dyDescent="0.35">
      <c r="A170" s="130"/>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row>
    <row r="171" spans="1:28" x14ac:dyDescent="0.35">
      <c r="A171" s="130"/>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row>
    <row r="172" spans="1:28" x14ac:dyDescent="0.35">
      <c r="A172" s="130"/>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row>
    <row r="173" spans="1:28" x14ac:dyDescent="0.35">
      <c r="A173" s="130"/>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row>
    <row r="174" spans="1:28" x14ac:dyDescent="0.35">
      <c r="A174" s="130"/>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row>
    <row r="175" spans="1:28" x14ac:dyDescent="0.35">
      <c r="A175" s="130"/>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row>
    <row r="176" spans="1:28" x14ac:dyDescent="0.35">
      <c r="A176" s="130"/>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row>
    <row r="177" spans="1:28" x14ac:dyDescent="0.35">
      <c r="A177" s="130"/>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row>
    <row r="178" spans="1:28" x14ac:dyDescent="0.35">
      <c r="A178" s="130"/>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row>
    <row r="179" spans="1:28" x14ac:dyDescent="0.35">
      <c r="A179" s="130"/>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row>
    <row r="180" spans="1:28" x14ac:dyDescent="0.35">
      <c r="A180" s="130"/>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row>
    <row r="181" spans="1:28" x14ac:dyDescent="0.35">
      <c r="A181" s="130"/>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row>
    <row r="182" spans="1:28" x14ac:dyDescent="0.35">
      <c r="A182" s="130"/>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row>
    <row r="183" spans="1:28" x14ac:dyDescent="0.35">
      <c r="A183" s="130"/>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row>
    <row r="184" spans="1:28" x14ac:dyDescent="0.35">
      <c r="A184" s="130"/>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row>
    <row r="185" spans="1:28" x14ac:dyDescent="0.35">
      <c r="A185" s="130"/>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row>
    <row r="186" spans="1:28" x14ac:dyDescent="0.35">
      <c r="A186" s="130"/>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row>
    <row r="187" spans="1:28" x14ac:dyDescent="0.35">
      <c r="A187" s="130"/>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row>
    <row r="188" spans="1:28" x14ac:dyDescent="0.35">
      <c r="A188" s="130"/>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row>
    <row r="189" spans="1:28" x14ac:dyDescent="0.35">
      <c r="A189" s="130"/>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row>
    <row r="190" spans="1:28" x14ac:dyDescent="0.35">
      <c r="A190" s="130"/>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row>
    <row r="191" spans="1:28" x14ac:dyDescent="0.35">
      <c r="A191" s="130"/>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row>
    <row r="192" spans="1:28" x14ac:dyDescent="0.35">
      <c r="A192" s="130"/>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c r="AB192" s="81"/>
    </row>
    <row r="193" spans="1:28" x14ac:dyDescent="0.35">
      <c r="A193" s="130"/>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c r="AA193" s="81"/>
      <c r="AB193" s="81"/>
    </row>
    <row r="194" spans="1:28" x14ac:dyDescent="0.35">
      <c r="A194" s="130"/>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row>
    <row r="195" spans="1:28" x14ac:dyDescent="0.35">
      <c r="A195" s="130"/>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c r="AB195" s="81"/>
    </row>
    <row r="196" spans="1:28" x14ac:dyDescent="0.35">
      <c r="A196" s="130"/>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c r="AB196" s="81"/>
    </row>
    <row r="197" spans="1:28" x14ac:dyDescent="0.35">
      <c r="A197" s="130"/>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c r="AB197" s="81"/>
    </row>
    <row r="198" spans="1:28" x14ac:dyDescent="0.35">
      <c r="A198" s="130"/>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c r="AA198" s="81"/>
      <c r="AB198" s="81"/>
    </row>
    <row r="199" spans="1:28" x14ac:dyDescent="0.35">
      <c r="A199" s="130"/>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c r="AA199" s="81"/>
      <c r="AB199" s="81"/>
    </row>
    <row r="200" spans="1:28" x14ac:dyDescent="0.35">
      <c r="A200" s="130"/>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row>
    <row r="201" spans="1:28" x14ac:dyDescent="0.35">
      <c r="A201" s="130"/>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row>
    <row r="202" spans="1:28" x14ac:dyDescent="0.35">
      <c r="A202" s="130"/>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c r="AA202" s="81"/>
      <c r="AB202" s="81"/>
    </row>
    <row r="203" spans="1:28" x14ac:dyDescent="0.35">
      <c r="A203" s="130"/>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c r="AB203" s="81"/>
    </row>
    <row r="204" spans="1:28" x14ac:dyDescent="0.35">
      <c r="A204" s="130"/>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row>
    <row r="205" spans="1:28" x14ac:dyDescent="0.35">
      <c r="A205" s="130"/>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row>
    <row r="206" spans="1:28" x14ac:dyDescent="0.35">
      <c r="A206" s="130"/>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c r="AB206" s="81"/>
    </row>
    <row r="207" spans="1:28" x14ac:dyDescent="0.35">
      <c r="A207" s="130"/>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c r="AB207" s="81"/>
    </row>
    <row r="208" spans="1:28" x14ac:dyDescent="0.35">
      <c r="A208" s="130"/>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81"/>
    </row>
    <row r="209" spans="1:28" x14ac:dyDescent="0.35">
      <c r="A209" s="130"/>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81"/>
    </row>
    <row r="210" spans="1:28" x14ac:dyDescent="0.35">
      <c r="A210" s="130"/>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row>
    <row r="211" spans="1:28" x14ac:dyDescent="0.35">
      <c r="A211" s="130"/>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row>
    <row r="212" spans="1:28" x14ac:dyDescent="0.35">
      <c r="A212" s="130"/>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row>
    <row r="213" spans="1:28" x14ac:dyDescent="0.35">
      <c r="A213" s="130"/>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row>
    <row r="214" spans="1:28" x14ac:dyDescent="0.35">
      <c r="A214" s="130"/>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row>
    <row r="215" spans="1:28" x14ac:dyDescent="0.35">
      <c r="A215" s="130"/>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c r="AB215" s="81"/>
    </row>
    <row r="216" spans="1:28" x14ac:dyDescent="0.35">
      <c r="A216" s="130"/>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row>
    <row r="217" spans="1:28" x14ac:dyDescent="0.35">
      <c r="A217" s="130"/>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row>
    <row r="218" spans="1:28" x14ac:dyDescent="0.35">
      <c r="A218" s="130"/>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row>
    <row r="219" spans="1:28" x14ac:dyDescent="0.35">
      <c r="A219" s="130"/>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row>
    <row r="220" spans="1:28" x14ac:dyDescent="0.35">
      <c r="A220" s="130"/>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c r="AB220" s="81"/>
    </row>
    <row r="221" spans="1:28" x14ac:dyDescent="0.35">
      <c r="A221" s="130"/>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c r="AB221" s="81"/>
    </row>
    <row r="222" spans="1:28" x14ac:dyDescent="0.35">
      <c r="A222" s="130"/>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row>
    <row r="223" spans="1:28" x14ac:dyDescent="0.35">
      <c r="A223" s="130"/>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row>
    <row r="224" spans="1:28" x14ac:dyDescent="0.35">
      <c r="A224" s="130"/>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row>
    <row r="225" spans="1:28" x14ac:dyDescent="0.35">
      <c r="A225" s="130"/>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row>
    <row r="226" spans="1:28" x14ac:dyDescent="0.35">
      <c r="A226" s="130"/>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row>
    <row r="227" spans="1:28" x14ac:dyDescent="0.35">
      <c r="A227" s="130"/>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row>
    <row r="228" spans="1:28" x14ac:dyDescent="0.35">
      <c r="A228" s="130"/>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row>
    <row r="229" spans="1:28" x14ac:dyDescent="0.35">
      <c r="A229" s="130"/>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row>
    <row r="230" spans="1:28" x14ac:dyDescent="0.35">
      <c r="A230" s="130"/>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row>
    <row r="231" spans="1:28" x14ac:dyDescent="0.35">
      <c r="A231" s="130"/>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row>
    <row r="232" spans="1:28" x14ac:dyDescent="0.35">
      <c r="A232" s="130"/>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row>
    <row r="233" spans="1:28" x14ac:dyDescent="0.35">
      <c r="A233" s="130"/>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row>
    <row r="234" spans="1:28" x14ac:dyDescent="0.35">
      <c r="A234" s="130"/>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row>
    <row r="235" spans="1:28" x14ac:dyDescent="0.35">
      <c r="A235" s="130"/>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row>
    <row r="236" spans="1:28" x14ac:dyDescent="0.35">
      <c r="A236" s="130"/>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c r="AA236" s="81"/>
      <c r="AB236" s="81"/>
    </row>
    <row r="237" spans="1:28" x14ac:dyDescent="0.35">
      <c r="A237" s="130"/>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row>
    <row r="238" spans="1:28" x14ac:dyDescent="0.35">
      <c r="A238" s="130"/>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c r="AA238" s="81"/>
      <c r="AB238" s="81"/>
    </row>
    <row r="239" spans="1:28" x14ac:dyDescent="0.35">
      <c r="A239" s="130"/>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c r="AA239" s="81"/>
      <c r="AB239" s="81"/>
    </row>
    <row r="240" spans="1:28" x14ac:dyDescent="0.35">
      <c r="A240" s="130"/>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row>
    <row r="241" spans="1:28" x14ac:dyDescent="0.35">
      <c r="A241" s="130"/>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row>
    <row r="242" spans="1:28" x14ac:dyDescent="0.35">
      <c r="A242" s="130"/>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row>
    <row r="243" spans="1:28" x14ac:dyDescent="0.35">
      <c r="A243" s="130"/>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row>
    <row r="244" spans="1:28" x14ac:dyDescent="0.35">
      <c r="A244" s="130"/>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c r="AA244" s="81"/>
      <c r="AB244" s="81"/>
    </row>
    <row r="245" spans="1:28" x14ac:dyDescent="0.35">
      <c r="A245" s="130"/>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c r="AA245" s="81"/>
      <c r="AB245" s="81"/>
    </row>
    <row r="246" spans="1:28" x14ac:dyDescent="0.35">
      <c r="A246" s="130"/>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c r="AA246" s="81"/>
      <c r="AB246" s="81"/>
    </row>
    <row r="247" spans="1:28" x14ac:dyDescent="0.35">
      <c r="A247" s="130"/>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row>
    <row r="248" spans="1:28" x14ac:dyDescent="0.35">
      <c r="A248" s="130"/>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c r="AA248" s="81"/>
      <c r="AB248" s="81"/>
    </row>
    <row r="249" spans="1:28" x14ac:dyDescent="0.35">
      <c r="A249" s="130"/>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c r="AA249" s="81"/>
      <c r="AB249" s="81"/>
    </row>
    <row r="250" spans="1:28" x14ac:dyDescent="0.35">
      <c r="A250" s="130"/>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c r="AA250" s="81"/>
      <c r="AB250" s="81"/>
    </row>
    <row r="251" spans="1:28" x14ac:dyDescent="0.35">
      <c r="A251" s="130"/>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row>
    <row r="252" spans="1:28" x14ac:dyDescent="0.35">
      <c r="A252" s="130"/>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c r="AA252" s="81"/>
      <c r="AB252" s="81"/>
    </row>
    <row r="253" spans="1:28" x14ac:dyDescent="0.35">
      <c r="A253" s="130"/>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row>
    <row r="254" spans="1:28" x14ac:dyDescent="0.35">
      <c r="A254" s="130"/>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c r="AA254" s="81"/>
      <c r="AB254" s="81"/>
    </row>
    <row r="255" spans="1:28" x14ac:dyDescent="0.35">
      <c r="A255" s="130"/>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c r="AA255" s="81"/>
      <c r="AB255" s="81"/>
    </row>
    <row r="256" spans="1:28" x14ac:dyDescent="0.35">
      <c r="A256" s="130"/>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c r="AA256" s="81"/>
      <c r="AB256" s="81"/>
    </row>
    <row r="257" spans="1:28" x14ac:dyDescent="0.35">
      <c r="A257" s="130"/>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c r="AA257" s="81"/>
      <c r="AB257" s="81"/>
    </row>
    <row r="258" spans="1:28" x14ac:dyDescent="0.35">
      <c r="A258" s="130"/>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c r="AA258" s="81"/>
      <c r="AB258" s="81"/>
    </row>
    <row r="259" spans="1:28" x14ac:dyDescent="0.35">
      <c r="A259" s="130"/>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row>
    <row r="260" spans="1:28" x14ac:dyDescent="0.35">
      <c r="A260" s="130"/>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c r="AA260" s="81"/>
      <c r="AB260" s="81"/>
    </row>
    <row r="261" spans="1:28" x14ac:dyDescent="0.35">
      <c r="A261" s="130"/>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c r="AA261" s="81"/>
      <c r="AB261" s="81"/>
    </row>
    <row r="262" spans="1:28" x14ac:dyDescent="0.35">
      <c r="A262" s="130"/>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c r="AA262" s="81"/>
      <c r="AB262" s="81"/>
    </row>
    <row r="263" spans="1:28" x14ac:dyDescent="0.35">
      <c r="A263" s="130"/>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c r="AA263" s="81"/>
      <c r="AB263" s="81"/>
    </row>
    <row r="264" spans="1:28" x14ac:dyDescent="0.35">
      <c r="A264" s="130"/>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c r="AA264" s="81"/>
      <c r="AB264" s="81"/>
    </row>
    <row r="265" spans="1:28" x14ac:dyDescent="0.35">
      <c r="A265" s="130"/>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c r="AA265" s="81"/>
      <c r="AB265" s="81"/>
    </row>
    <row r="266" spans="1:28" x14ac:dyDescent="0.35">
      <c r="A266" s="130"/>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c r="AA266" s="81"/>
      <c r="AB266" s="81"/>
    </row>
    <row r="267" spans="1:28" x14ac:dyDescent="0.35">
      <c r="A267" s="130"/>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row>
    <row r="268" spans="1:28" x14ac:dyDescent="0.35">
      <c r="A268" s="130"/>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c r="AA268" s="81"/>
      <c r="AB268" s="81"/>
    </row>
    <row r="269" spans="1:28" x14ac:dyDescent="0.35">
      <c r="A269" s="130"/>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c r="AA269" s="81"/>
      <c r="AB269" s="81"/>
    </row>
    <row r="270" spans="1:28" x14ac:dyDescent="0.35">
      <c r="A270" s="130"/>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row>
    <row r="271" spans="1:28" x14ac:dyDescent="0.35">
      <c r="A271" s="130"/>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c r="AA271" s="81"/>
      <c r="AB271" s="81"/>
    </row>
    <row r="272" spans="1:28" x14ac:dyDescent="0.35">
      <c r="A272" s="130"/>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c r="AA272" s="81"/>
      <c r="AB272" s="81"/>
    </row>
    <row r="273" spans="1:28" x14ac:dyDescent="0.35">
      <c r="A273" s="130"/>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c r="AA273" s="81"/>
      <c r="AB273" s="81"/>
    </row>
    <row r="274" spans="1:28" x14ac:dyDescent="0.35">
      <c r="A274" s="130"/>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c r="AA274" s="81"/>
      <c r="AB274" s="81"/>
    </row>
    <row r="275" spans="1:28" x14ac:dyDescent="0.35">
      <c r="A275" s="130"/>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row>
    <row r="276" spans="1:28" x14ac:dyDescent="0.35">
      <c r="A276" s="130"/>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c r="AA276" s="81"/>
      <c r="AB276" s="81"/>
    </row>
    <row r="277" spans="1:28" x14ac:dyDescent="0.35">
      <c r="A277" s="130"/>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c r="AA277" s="81"/>
      <c r="AB277" s="81"/>
    </row>
    <row r="278" spans="1:28" x14ac:dyDescent="0.35">
      <c r="A278" s="130"/>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c r="AA278" s="81"/>
      <c r="AB278" s="81"/>
    </row>
    <row r="279" spans="1:28" x14ac:dyDescent="0.35">
      <c r="A279" s="130"/>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c r="AA279" s="81"/>
      <c r="AB279" s="81"/>
    </row>
    <row r="280" spans="1:28" x14ac:dyDescent="0.35">
      <c r="A280" s="130"/>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c r="AA280" s="81"/>
      <c r="AB280" s="81"/>
    </row>
    <row r="281" spans="1:28" x14ac:dyDescent="0.35">
      <c r="A281" s="130"/>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c r="AA281" s="81"/>
      <c r="AB281" s="81"/>
    </row>
    <row r="282" spans="1:28" x14ac:dyDescent="0.35">
      <c r="A282" s="130"/>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c r="AA282" s="81"/>
      <c r="AB282" s="81"/>
    </row>
    <row r="283" spans="1:28" x14ac:dyDescent="0.35">
      <c r="A283" s="130"/>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c r="AA283" s="81"/>
      <c r="AB283" s="81"/>
    </row>
    <row r="284" spans="1:28" x14ac:dyDescent="0.35">
      <c r="A284" s="130"/>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c r="AA284" s="81"/>
      <c r="AB284" s="81"/>
    </row>
    <row r="285" spans="1:28" x14ac:dyDescent="0.35">
      <c r="A285" s="130"/>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c r="AA285" s="81"/>
      <c r="AB285" s="81"/>
    </row>
    <row r="286" spans="1:28" x14ac:dyDescent="0.35">
      <c r="A286" s="130"/>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c r="AA286" s="81"/>
      <c r="AB286" s="81"/>
    </row>
    <row r="287" spans="1:28" x14ac:dyDescent="0.35">
      <c r="A287" s="130"/>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c r="AA287" s="81"/>
      <c r="AB287" s="81"/>
    </row>
    <row r="288" spans="1:28" x14ac:dyDescent="0.35">
      <c r="A288" s="130"/>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c r="AA288" s="81"/>
      <c r="AB288" s="81"/>
    </row>
    <row r="289" spans="1:28" x14ac:dyDescent="0.35">
      <c r="A289" s="130"/>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c r="AA289" s="81"/>
      <c r="AB289" s="81"/>
    </row>
    <row r="290" spans="1:28" x14ac:dyDescent="0.35">
      <c r="A290" s="130"/>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c r="AA290" s="81"/>
      <c r="AB290" s="81"/>
    </row>
    <row r="291" spans="1:28" x14ac:dyDescent="0.35">
      <c r="A291" s="130"/>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c r="AA291" s="81"/>
      <c r="AB291" s="81"/>
    </row>
    <row r="292" spans="1:28" x14ac:dyDescent="0.35">
      <c r="A292" s="130"/>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c r="AA292" s="81"/>
      <c r="AB292" s="81"/>
    </row>
    <row r="293" spans="1:28" x14ac:dyDescent="0.35">
      <c r="A293" s="130"/>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c r="AA293" s="81"/>
      <c r="AB293" s="81"/>
    </row>
    <row r="294" spans="1:28" x14ac:dyDescent="0.35">
      <c r="A294" s="130"/>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c r="AA294" s="81"/>
      <c r="AB294" s="81"/>
    </row>
    <row r="295" spans="1:28" x14ac:dyDescent="0.35">
      <c r="A295" s="130"/>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c r="AA295" s="81"/>
      <c r="AB295" s="81"/>
    </row>
    <row r="296" spans="1:28" x14ac:dyDescent="0.35">
      <c r="A296" s="130"/>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c r="AA296" s="81"/>
      <c r="AB296" s="81"/>
    </row>
    <row r="297" spans="1:28" x14ac:dyDescent="0.35">
      <c r="A297" s="130"/>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c r="AA297" s="81"/>
      <c r="AB297" s="81"/>
    </row>
    <row r="298" spans="1:28" x14ac:dyDescent="0.35">
      <c r="A298" s="130"/>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c r="AA298" s="81"/>
      <c r="AB298" s="81"/>
    </row>
    <row r="299" spans="1:28" x14ac:dyDescent="0.35">
      <c r="A299" s="130"/>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c r="AA299" s="81"/>
      <c r="AB299" s="81"/>
    </row>
    <row r="300" spans="1:28" x14ac:dyDescent="0.35">
      <c r="A300" s="130"/>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c r="AA300" s="81"/>
      <c r="AB300" s="81"/>
    </row>
    <row r="301" spans="1:28" x14ac:dyDescent="0.35">
      <c r="A301" s="130"/>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c r="AA301" s="81"/>
      <c r="AB301" s="81"/>
    </row>
    <row r="302" spans="1:28" x14ac:dyDescent="0.35">
      <c r="A302" s="130"/>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c r="AA302" s="81"/>
      <c r="AB302" s="81"/>
    </row>
    <row r="303" spans="1:28" x14ac:dyDescent="0.35">
      <c r="A303" s="130"/>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c r="AA303" s="81"/>
      <c r="AB303" s="81"/>
    </row>
    <row r="304" spans="1:28" x14ac:dyDescent="0.35">
      <c r="A304" s="130"/>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c r="AA304" s="81"/>
      <c r="AB304" s="81"/>
    </row>
    <row r="305" spans="1:28" x14ac:dyDescent="0.35">
      <c r="A305" s="130"/>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c r="AA305" s="81"/>
      <c r="AB305" s="81"/>
    </row>
    <row r="306" spans="1:28" x14ac:dyDescent="0.35">
      <c r="A306" s="130"/>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c r="AA306" s="81"/>
      <c r="AB306" s="81"/>
    </row>
    <row r="307" spans="1:28" x14ac:dyDescent="0.35">
      <c r="A307" s="130"/>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c r="AA307" s="81"/>
      <c r="AB307" s="81"/>
    </row>
    <row r="308" spans="1:28" x14ac:dyDescent="0.35">
      <c r="A308" s="130"/>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c r="AA308" s="81"/>
      <c r="AB308" s="81"/>
    </row>
    <row r="309" spans="1:28" x14ac:dyDescent="0.35">
      <c r="A309" s="130"/>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c r="AA309" s="81"/>
      <c r="AB309" s="81"/>
    </row>
    <row r="310" spans="1:28" x14ac:dyDescent="0.35">
      <c r="A310" s="130"/>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c r="AA310" s="81"/>
      <c r="AB310" s="81"/>
    </row>
    <row r="311" spans="1:28" x14ac:dyDescent="0.35">
      <c r="A311" s="130"/>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c r="AA311" s="81"/>
      <c r="AB311" s="81"/>
    </row>
    <row r="312" spans="1:28" x14ac:dyDescent="0.35">
      <c r="A312" s="130"/>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c r="AA312" s="81"/>
      <c r="AB312" s="81"/>
    </row>
    <row r="313" spans="1:28" x14ac:dyDescent="0.35">
      <c r="A313" s="130"/>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c r="AA313" s="81"/>
      <c r="AB313" s="81"/>
    </row>
    <row r="314" spans="1:28" x14ac:dyDescent="0.35">
      <c r="A314" s="130"/>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c r="AA314" s="81"/>
      <c r="AB314" s="81"/>
    </row>
    <row r="315" spans="1:28" x14ac:dyDescent="0.35">
      <c r="A315" s="130"/>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c r="AA315" s="81"/>
      <c r="AB315" s="81"/>
    </row>
    <row r="316" spans="1:28" x14ac:dyDescent="0.35">
      <c r="A316" s="130"/>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c r="AA316" s="81"/>
      <c r="AB316" s="81"/>
    </row>
    <row r="317" spans="1:28" x14ac:dyDescent="0.35">
      <c r="A317" s="130"/>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c r="AA317" s="81"/>
      <c r="AB317" s="81"/>
    </row>
    <row r="318" spans="1:28" x14ac:dyDescent="0.35">
      <c r="A318" s="130"/>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c r="AA318" s="81"/>
      <c r="AB318" s="81"/>
    </row>
    <row r="319" spans="1:28" x14ac:dyDescent="0.35">
      <c r="A319" s="130"/>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c r="AA319" s="81"/>
      <c r="AB319" s="81"/>
    </row>
    <row r="320" spans="1:28" x14ac:dyDescent="0.35">
      <c r="A320" s="130"/>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c r="AA320" s="81"/>
      <c r="AB320" s="81"/>
    </row>
    <row r="321" spans="1:28" x14ac:dyDescent="0.35">
      <c r="A321" s="130"/>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c r="AA321" s="81"/>
      <c r="AB321" s="81"/>
    </row>
    <row r="322" spans="1:28" x14ac:dyDescent="0.35">
      <c r="A322" s="130"/>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c r="AA322" s="81"/>
      <c r="AB322" s="81"/>
    </row>
    <row r="323" spans="1:28" x14ac:dyDescent="0.35">
      <c r="A323" s="130"/>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c r="AA323" s="81"/>
      <c r="AB323" s="81"/>
    </row>
    <row r="324" spans="1:28" x14ac:dyDescent="0.35">
      <c r="A324" s="130"/>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c r="AA324" s="81"/>
      <c r="AB324" s="81"/>
    </row>
    <row r="325" spans="1:28" x14ac:dyDescent="0.35">
      <c r="A325" s="130"/>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c r="AA325" s="81"/>
      <c r="AB325" s="81"/>
    </row>
    <row r="326" spans="1:28" x14ac:dyDescent="0.35">
      <c r="A326" s="130"/>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c r="AA326" s="81"/>
      <c r="AB326" s="81"/>
    </row>
    <row r="327" spans="1:28" x14ac:dyDescent="0.35">
      <c r="A327" s="130"/>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c r="AA327" s="81"/>
      <c r="AB327" s="81"/>
    </row>
    <row r="328" spans="1:28" x14ac:dyDescent="0.35">
      <c r="A328" s="130"/>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c r="AA328" s="81"/>
      <c r="AB328" s="81"/>
    </row>
    <row r="329" spans="1:28" x14ac:dyDescent="0.35">
      <c r="A329" s="130"/>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c r="AA329" s="81"/>
      <c r="AB329" s="81"/>
    </row>
    <row r="330" spans="1:28" x14ac:dyDescent="0.35">
      <c r="A330" s="130"/>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c r="AA330" s="81"/>
      <c r="AB330" s="81"/>
    </row>
    <row r="331" spans="1:28" x14ac:dyDescent="0.35">
      <c r="A331" s="130"/>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c r="AA331" s="81"/>
      <c r="AB331" s="81"/>
    </row>
    <row r="332" spans="1:28" x14ac:dyDescent="0.35">
      <c r="A332" s="130"/>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c r="AA332" s="81"/>
      <c r="AB332" s="81"/>
    </row>
    <row r="333" spans="1:28" x14ac:dyDescent="0.35">
      <c r="A333" s="130"/>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c r="AA333" s="81"/>
      <c r="AB333" s="81"/>
    </row>
    <row r="334" spans="1:28" x14ac:dyDescent="0.35">
      <c r="A334" s="130"/>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c r="AA334" s="81"/>
      <c r="AB334" s="81"/>
    </row>
    <row r="335" spans="1:28" x14ac:dyDescent="0.35">
      <c r="A335" s="130"/>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c r="AA335" s="81"/>
      <c r="AB335" s="81"/>
    </row>
    <row r="336" spans="1:28" x14ac:dyDescent="0.35">
      <c r="A336" s="130"/>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c r="AA336" s="81"/>
      <c r="AB336" s="81"/>
    </row>
    <row r="337" spans="1:28" x14ac:dyDescent="0.35">
      <c r="A337" s="130"/>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c r="AA337" s="81"/>
      <c r="AB337" s="81"/>
    </row>
    <row r="338" spans="1:28" x14ac:dyDescent="0.35">
      <c r="D338" s="81"/>
      <c r="E338" s="81"/>
      <c r="F338" s="81"/>
      <c r="G338" s="81"/>
      <c r="H338" s="81"/>
      <c r="I338" s="81"/>
      <c r="J338" s="81"/>
      <c r="K338" s="81"/>
      <c r="L338" s="81"/>
      <c r="M338" s="81"/>
      <c r="N338" s="81"/>
      <c r="O338" s="81"/>
      <c r="P338" s="81"/>
      <c r="Q338" s="81"/>
    </row>
    <row r="339" spans="1:28" x14ac:dyDescent="0.35">
      <c r="D339" s="81"/>
      <c r="E339" s="81"/>
      <c r="F339" s="81"/>
      <c r="G339" s="81"/>
      <c r="H339" s="81"/>
      <c r="I339" s="81"/>
      <c r="J339" s="81"/>
      <c r="K339" s="81"/>
      <c r="L339" s="81"/>
      <c r="M339" s="81"/>
      <c r="N339" s="81"/>
      <c r="O339" s="81"/>
      <c r="P339" s="81"/>
      <c r="Q339" s="81"/>
    </row>
    <row r="340" spans="1:28" x14ac:dyDescent="0.35">
      <c r="D340" s="81"/>
      <c r="E340" s="81"/>
      <c r="F340" s="81"/>
      <c r="G340" s="81"/>
      <c r="H340" s="81"/>
      <c r="I340" s="81"/>
      <c r="J340" s="81"/>
      <c r="K340" s="81"/>
      <c r="L340" s="81"/>
      <c r="M340" s="81"/>
      <c r="N340" s="81"/>
      <c r="O340" s="81"/>
      <c r="P340" s="81"/>
      <c r="Q340" s="81"/>
    </row>
    <row r="341" spans="1:28" x14ac:dyDescent="0.35">
      <c r="D341" s="81"/>
      <c r="E341" s="81"/>
      <c r="F341" s="81"/>
      <c r="G341" s="81"/>
      <c r="H341" s="81"/>
      <c r="I341" s="81"/>
      <c r="J341" s="81"/>
      <c r="K341" s="81"/>
      <c r="L341" s="81"/>
      <c r="M341" s="81"/>
      <c r="N341" s="81"/>
      <c r="O341" s="81"/>
      <c r="P341" s="81"/>
      <c r="Q341" s="81"/>
    </row>
    <row r="342" spans="1:28" x14ac:dyDescent="0.35">
      <c r="D342" s="81"/>
      <c r="E342" s="81"/>
      <c r="F342" s="81"/>
      <c r="G342" s="81"/>
      <c r="H342" s="81"/>
      <c r="I342" s="81"/>
      <c r="J342" s="81"/>
      <c r="K342" s="81"/>
      <c r="L342" s="81"/>
      <c r="M342" s="81"/>
      <c r="N342" s="81"/>
      <c r="O342" s="81"/>
      <c r="P342" s="81"/>
      <c r="Q342" s="81"/>
    </row>
    <row r="343" spans="1:28" x14ac:dyDescent="0.35">
      <c r="D343" s="81"/>
      <c r="E343" s="81"/>
      <c r="F343" s="81"/>
      <c r="G343" s="81"/>
      <c r="H343" s="81"/>
      <c r="I343" s="81"/>
      <c r="J343" s="81"/>
      <c r="K343" s="81"/>
      <c r="L343" s="81"/>
      <c r="M343" s="81"/>
      <c r="N343" s="81"/>
      <c r="O343" s="81"/>
      <c r="P343" s="81"/>
      <c r="Q343" s="81"/>
    </row>
    <row r="344" spans="1:28" x14ac:dyDescent="0.35">
      <c r="D344" s="81"/>
      <c r="E344" s="81"/>
      <c r="F344" s="81"/>
      <c r="G344" s="81"/>
      <c r="H344" s="81"/>
      <c r="I344" s="81"/>
      <c r="J344" s="81"/>
      <c r="K344" s="81"/>
      <c r="L344" s="81"/>
      <c r="M344" s="81"/>
      <c r="N344" s="81"/>
      <c r="O344" s="81"/>
      <c r="P344" s="81"/>
      <c r="Q344" s="81"/>
    </row>
    <row r="345" spans="1:28" x14ac:dyDescent="0.35">
      <c r="D345" s="81"/>
      <c r="E345" s="81"/>
      <c r="F345" s="81"/>
      <c r="G345" s="81"/>
      <c r="H345" s="81"/>
      <c r="I345" s="81"/>
      <c r="J345" s="81"/>
      <c r="K345" s="81"/>
      <c r="L345" s="81"/>
      <c r="M345" s="81"/>
      <c r="N345" s="81"/>
      <c r="O345" s="81"/>
      <c r="P345" s="81"/>
      <c r="Q345" s="81"/>
    </row>
    <row r="346" spans="1:28" x14ac:dyDescent="0.35">
      <c r="D346" s="81"/>
      <c r="E346" s="81"/>
      <c r="F346" s="81"/>
      <c r="G346" s="81"/>
      <c r="H346" s="81"/>
      <c r="I346" s="81"/>
      <c r="J346" s="81"/>
      <c r="K346" s="81"/>
      <c r="L346" s="81"/>
      <c r="M346" s="81"/>
      <c r="N346" s="81"/>
      <c r="O346" s="81"/>
      <c r="P346" s="81"/>
      <c r="Q346" s="81"/>
    </row>
    <row r="347" spans="1:28" x14ac:dyDescent="0.35">
      <c r="D347" s="81"/>
      <c r="E347" s="81"/>
      <c r="F347" s="81"/>
      <c r="G347" s="81"/>
      <c r="H347" s="81"/>
      <c r="I347" s="81"/>
      <c r="J347" s="81"/>
      <c r="K347" s="81"/>
      <c r="L347" s="81"/>
      <c r="M347" s="81"/>
      <c r="N347" s="81"/>
      <c r="O347" s="81"/>
      <c r="P347" s="81"/>
      <c r="Q347" s="81"/>
    </row>
    <row r="348" spans="1:28" x14ac:dyDescent="0.35">
      <c r="D348" s="81"/>
      <c r="E348" s="81"/>
      <c r="F348" s="81"/>
      <c r="G348" s="81"/>
      <c r="H348" s="81"/>
      <c r="I348" s="81"/>
      <c r="J348" s="81"/>
      <c r="K348" s="81"/>
      <c r="L348" s="81"/>
      <c r="M348" s="81"/>
      <c r="N348" s="81"/>
      <c r="O348" s="81"/>
      <c r="P348" s="81"/>
      <c r="Q348" s="81"/>
    </row>
    <row r="349" spans="1:28" x14ac:dyDescent="0.35">
      <c r="D349" s="81"/>
      <c r="E349" s="81"/>
      <c r="F349" s="81"/>
      <c r="G349" s="81"/>
      <c r="H349" s="81"/>
      <c r="I349" s="81"/>
      <c r="J349" s="81"/>
      <c r="K349" s="81"/>
      <c r="L349" s="81"/>
      <c r="M349" s="81"/>
      <c r="N349" s="81"/>
      <c r="O349" s="81"/>
      <c r="P349" s="81"/>
      <c r="Q349" s="81"/>
    </row>
    <row r="350" spans="1:28" x14ac:dyDescent="0.35">
      <c r="D350" s="81"/>
      <c r="E350" s="81"/>
      <c r="F350" s="81"/>
      <c r="G350" s="81"/>
      <c r="H350" s="81"/>
      <c r="I350" s="81"/>
      <c r="J350" s="81"/>
      <c r="K350" s="81"/>
      <c r="L350" s="81"/>
      <c r="M350" s="81"/>
      <c r="N350" s="81"/>
      <c r="O350" s="81"/>
      <c r="P350" s="81"/>
      <c r="Q350" s="81"/>
    </row>
    <row r="351" spans="1:28" x14ac:dyDescent="0.35">
      <c r="D351" s="81"/>
      <c r="E351" s="81"/>
      <c r="F351" s="81"/>
      <c r="G351" s="81"/>
      <c r="H351" s="81"/>
      <c r="I351" s="81"/>
      <c r="J351" s="81"/>
      <c r="K351" s="81"/>
      <c r="L351" s="81"/>
      <c r="M351" s="81"/>
      <c r="N351" s="81"/>
      <c r="O351" s="81"/>
      <c r="P351" s="81"/>
      <c r="Q351" s="81"/>
    </row>
    <row r="352" spans="1:28" x14ac:dyDescent="0.35">
      <c r="D352" s="81"/>
      <c r="E352" s="81"/>
      <c r="F352" s="81"/>
      <c r="G352" s="81"/>
      <c r="H352" s="81"/>
      <c r="I352" s="81"/>
      <c r="J352" s="81"/>
      <c r="K352" s="81"/>
      <c r="L352" s="81"/>
      <c r="M352" s="81"/>
      <c r="N352" s="81"/>
      <c r="O352" s="81"/>
      <c r="P352" s="81"/>
      <c r="Q352" s="81"/>
    </row>
    <row r="353" spans="4:17" x14ac:dyDescent="0.35">
      <c r="D353" s="81"/>
      <c r="E353" s="81"/>
      <c r="F353" s="81"/>
      <c r="G353" s="81"/>
      <c r="H353" s="81"/>
      <c r="I353" s="81"/>
      <c r="J353" s="81"/>
      <c r="K353" s="81"/>
      <c r="L353" s="81"/>
      <c r="M353" s="81"/>
      <c r="N353" s="81"/>
      <c r="O353" s="81"/>
      <c r="P353" s="81"/>
      <c r="Q353" s="81"/>
    </row>
    <row r="354" spans="4:17" x14ac:dyDescent="0.35">
      <c r="D354" s="81"/>
      <c r="E354" s="81"/>
      <c r="F354" s="81"/>
      <c r="G354" s="81"/>
      <c r="H354" s="81"/>
      <c r="I354" s="81"/>
      <c r="J354" s="81"/>
      <c r="K354" s="81"/>
      <c r="L354" s="81"/>
      <c r="M354" s="81"/>
      <c r="N354" s="81"/>
      <c r="O354" s="81"/>
      <c r="P354" s="81"/>
      <c r="Q354" s="81"/>
    </row>
    <row r="355" spans="4:17" x14ac:dyDescent="0.35">
      <c r="D355" s="81"/>
      <c r="E355" s="81"/>
      <c r="F355" s="81"/>
      <c r="G355" s="81"/>
      <c r="H355" s="81"/>
      <c r="I355" s="81"/>
      <c r="J355" s="81"/>
      <c r="K355" s="81"/>
      <c r="L355" s="81"/>
      <c r="M355" s="81"/>
      <c r="N355" s="81"/>
      <c r="O355" s="81"/>
      <c r="P355" s="81"/>
      <c r="Q355" s="81"/>
    </row>
    <row r="356" spans="4:17" x14ac:dyDescent="0.35">
      <c r="D356" s="81"/>
      <c r="E356" s="81"/>
      <c r="F356" s="81"/>
      <c r="G356" s="81"/>
      <c r="H356" s="81"/>
      <c r="I356" s="81"/>
      <c r="J356" s="81"/>
      <c r="K356" s="81"/>
      <c r="L356" s="81"/>
      <c r="M356" s="81"/>
      <c r="N356" s="81"/>
      <c r="O356" s="81"/>
      <c r="P356" s="81"/>
      <c r="Q356" s="81"/>
    </row>
    <row r="357" spans="4:17" x14ac:dyDescent="0.35">
      <c r="D357" s="81"/>
      <c r="E357" s="81"/>
      <c r="F357" s="81"/>
      <c r="G357" s="81"/>
      <c r="H357" s="81"/>
      <c r="I357" s="81"/>
      <c r="J357" s="81"/>
      <c r="K357" s="81"/>
      <c r="L357" s="81"/>
      <c r="M357" s="81"/>
      <c r="N357" s="81"/>
      <c r="O357" s="81"/>
      <c r="P357" s="81"/>
      <c r="Q357" s="81"/>
    </row>
    <row r="358" spans="4:17" x14ac:dyDescent="0.35">
      <c r="D358" s="81"/>
      <c r="E358" s="81"/>
      <c r="F358" s="81"/>
      <c r="G358" s="81"/>
      <c r="H358" s="81"/>
      <c r="I358" s="81"/>
      <c r="J358" s="81"/>
      <c r="K358" s="81"/>
      <c r="L358" s="81"/>
      <c r="M358" s="81"/>
      <c r="N358" s="81"/>
      <c r="O358" s="81"/>
      <c r="P358" s="81"/>
      <c r="Q358" s="81"/>
    </row>
    <row r="359" spans="4:17" x14ac:dyDescent="0.35">
      <c r="D359" s="81"/>
      <c r="E359" s="81"/>
      <c r="F359" s="81"/>
      <c r="G359" s="81"/>
      <c r="H359" s="81"/>
      <c r="I359" s="81"/>
      <c r="J359" s="81"/>
      <c r="K359" s="81"/>
      <c r="L359" s="81"/>
      <c r="M359" s="81"/>
      <c r="N359" s="81"/>
      <c r="O359" s="81"/>
      <c r="P359" s="81"/>
      <c r="Q359" s="81"/>
    </row>
    <row r="360" spans="4:17" x14ac:dyDescent="0.35">
      <c r="D360" s="81"/>
      <c r="E360" s="81"/>
      <c r="F360" s="81"/>
      <c r="G360" s="81"/>
      <c r="H360" s="81"/>
      <c r="I360" s="81"/>
      <c r="J360" s="81"/>
      <c r="K360" s="81"/>
      <c r="L360" s="81"/>
      <c r="M360" s="81"/>
      <c r="N360" s="81"/>
      <c r="O360" s="81"/>
      <c r="P360" s="81"/>
      <c r="Q360" s="81"/>
    </row>
    <row r="361" spans="4:17" x14ac:dyDescent="0.35">
      <c r="D361" s="81"/>
      <c r="E361" s="81"/>
      <c r="F361" s="81"/>
      <c r="G361" s="81"/>
      <c r="H361" s="81"/>
      <c r="I361" s="81"/>
      <c r="J361" s="81"/>
      <c r="K361" s="81"/>
      <c r="L361" s="81"/>
      <c r="M361" s="81"/>
      <c r="N361" s="81"/>
      <c r="O361" s="81"/>
      <c r="P361" s="81"/>
      <c r="Q361" s="81"/>
    </row>
    <row r="362" spans="4:17" x14ac:dyDescent="0.35">
      <c r="D362" s="81"/>
      <c r="E362" s="81"/>
      <c r="F362" s="81"/>
      <c r="G362" s="81"/>
      <c r="H362" s="81"/>
      <c r="I362" s="81"/>
      <c r="J362" s="81"/>
      <c r="K362" s="81"/>
      <c r="L362" s="81"/>
      <c r="M362" s="81"/>
      <c r="N362" s="81"/>
      <c r="O362" s="81"/>
      <c r="P362" s="81"/>
      <c r="Q362" s="81"/>
    </row>
    <row r="363" spans="4:17" x14ac:dyDescent="0.35">
      <c r="D363" s="81"/>
      <c r="E363" s="81"/>
      <c r="F363" s="81"/>
      <c r="G363" s="81"/>
      <c r="H363" s="81"/>
      <c r="I363" s="81"/>
      <c r="J363" s="81"/>
      <c r="K363" s="81"/>
      <c r="L363" s="81"/>
      <c r="M363" s="81"/>
      <c r="N363" s="81"/>
      <c r="O363" s="81"/>
      <c r="P363" s="81"/>
      <c r="Q363" s="81"/>
    </row>
    <row r="364" spans="4:17" x14ac:dyDescent="0.35">
      <c r="D364" s="81"/>
      <c r="E364" s="81"/>
      <c r="F364" s="81"/>
      <c r="G364" s="81"/>
      <c r="H364" s="81"/>
      <c r="I364" s="81"/>
      <c r="J364" s="81"/>
      <c r="K364" s="81"/>
      <c r="L364" s="81"/>
      <c r="M364" s="81"/>
      <c r="N364" s="81"/>
      <c r="O364" s="81"/>
      <c r="P364" s="81"/>
      <c r="Q364" s="81"/>
    </row>
    <row r="365" spans="4:17" x14ac:dyDescent="0.35">
      <c r="D365" s="81"/>
      <c r="E365" s="81"/>
      <c r="F365" s="81"/>
      <c r="G365" s="81"/>
      <c r="H365" s="81"/>
      <c r="I365" s="81"/>
      <c r="J365" s="81"/>
      <c r="K365" s="81"/>
      <c r="L365" s="81"/>
      <c r="M365" s="81"/>
      <c r="N365" s="81"/>
      <c r="O365" s="81"/>
      <c r="P365" s="81"/>
      <c r="Q365" s="81"/>
    </row>
    <row r="366" spans="4:17" x14ac:dyDescent="0.35">
      <c r="D366" s="81"/>
      <c r="E366" s="81"/>
      <c r="F366" s="81"/>
      <c r="G366" s="81"/>
      <c r="H366" s="81"/>
      <c r="I366" s="81"/>
      <c r="J366" s="81"/>
      <c r="K366" s="81"/>
      <c r="L366" s="81"/>
      <c r="M366" s="81"/>
      <c r="N366" s="81"/>
      <c r="O366" s="81"/>
      <c r="P366" s="81"/>
      <c r="Q366" s="81"/>
    </row>
    <row r="367" spans="4:17" x14ac:dyDescent="0.35">
      <c r="D367" s="81"/>
      <c r="E367" s="81"/>
      <c r="F367" s="81"/>
      <c r="G367" s="81"/>
      <c r="H367" s="81"/>
      <c r="I367" s="81"/>
      <c r="J367" s="81"/>
      <c r="K367" s="81"/>
      <c r="L367" s="81"/>
      <c r="M367" s="81"/>
      <c r="N367" s="81"/>
      <c r="O367" s="81"/>
      <c r="P367" s="81"/>
      <c r="Q367" s="81"/>
    </row>
    <row r="368" spans="4:17" x14ac:dyDescent="0.35">
      <c r="D368" s="81"/>
      <c r="E368" s="81"/>
      <c r="F368" s="81"/>
      <c r="G368" s="81"/>
      <c r="H368" s="81"/>
      <c r="I368" s="81"/>
      <c r="J368" s="81"/>
      <c r="K368" s="81"/>
      <c r="L368" s="81"/>
      <c r="M368" s="81"/>
      <c r="N368" s="81"/>
      <c r="O368" s="81"/>
      <c r="P368" s="81"/>
      <c r="Q368" s="81"/>
    </row>
    <row r="369" spans="4:17" x14ac:dyDescent="0.35">
      <c r="D369" s="81"/>
      <c r="E369" s="81"/>
      <c r="F369" s="81"/>
      <c r="G369" s="81"/>
      <c r="H369" s="81"/>
      <c r="I369" s="81"/>
      <c r="J369" s="81"/>
      <c r="K369" s="81"/>
      <c r="L369" s="81"/>
      <c r="M369" s="81"/>
      <c r="N369" s="81"/>
      <c r="O369" s="81"/>
      <c r="P369" s="81"/>
      <c r="Q369" s="81"/>
    </row>
    <row r="370" spans="4:17" x14ac:dyDescent="0.35">
      <c r="D370" s="81"/>
      <c r="E370" s="81"/>
      <c r="F370" s="81"/>
      <c r="G370" s="81"/>
      <c r="H370" s="81"/>
      <c r="I370" s="81"/>
      <c r="J370" s="81"/>
      <c r="K370" s="81"/>
      <c r="L370" s="81"/>
      <c r="M370" s="81"/>
      <c r="N370" s="81"/>
      <c r="O370" s="81"/>
      <c r="P370" s="81"/>
      <c r="Q370" s="81"/>
    </row>
    <row r="371" spans="4:17" x14ac:dyDescent="0.35">
      <c r="D371" s="81"/>
      <c r="E371" s="81"/>
      <c r="F371" s="81"/>
      <c r="G371" s="81"/>
      <c r="H371" s="81"/>
      <c r="I371" s="81"/>
      <c r="J371" s="81"/>
      <c r="K371" s="81"/>
      <c r="L371" s="81"/>
      <c r="M371" s="81"/>
      <c r="N371" s="81"/>
      <c r="O371" s="81"/>
      <c r="P371" s="81"/>
      <c r="Q371" s="81"/>
    </row>
    <row r="372" spans="4:17" x14ac:dyDescent="0.35">
      <c r="D372" s="81"/>
      <c r="E372" s="81"/>
      <c r="F372" s="81"/>
      <c r="G372" s="81"/>
      <c r="H372" s="81"/>
      <c r="I372" s="81"/>
      <c r="J372" s="81"/>
      <c r="K372" s="81"/>
      <c r="L372" s="81"/>
      <c r="M372" s="81"/>
      <c r="N372" s="81"/>
      <c r="O372" s="81"/>
      <c r="P372" s="81"/>
      <c r="Q372" s="81"/>
    </row>
    <row r="373" spans="4:17" x14ac:dyDescent="0.35">
      <c r="D373" s="81"/>
      <c r="E373" s="81"/>
      <c r="F373" s="81"/>
      <c r="G373" s="81"/>
      <c r="H373" s="81"/>
      <c r="I373" s="81"/>
      <c r="J373" s="81"/>
      <c r="K373" s="81"/>
      <c r="L373" s="81"/>
      <c r="M373" s="81"/>
      <c r="N373" s="81"/>
      <c r="O373" s="81"/>
      <c r="P373" s="81"/>
      <c r="Q373" s="81"/>
    </row>
    <row r="374" spans="4:17" x14ac:dyDescent="0.35">
      <c r="D374" s="81"/>
      <c r="E374" s="81"/>
      <c r="F374" s="81"/>
      <c r="G374" s="81"/>
      <c r="H374" s="81"/>
      <c r="I374" s="81"/>
      <c r="J374" s="81"/>
      <c r="K374" s="81"/>
      <c r="L374" s="81"/>
      <c r="M374" s="81"/>
      <c r="N374" s="81"/>
      <c r="O374" s="81"/>
      <c r="P374" s="81"/>
      <c r="Q374" s="81"/>
    </row>
    <row r="375" spans="4:17" x14ac:dyDescent="0.35">
      <c r="D375" s="81"/>
      <c r="E375" s="81"/>
      <c r="F375" s="81"/>
      <c r="G375" s="81"/>
      <c r="H375" s="81"/>
      <c r="I375" s="81"/>
      <c r="J375" s="81"/>
      <c r="K375" s="81"/>
      <c r="L375" s="81"/>
      <c r="M375" s="81"/>
      <c r="N375" s="81"/>
      <c r="O375" s="81"/>
      <c r="P375" s="81"/>
      <c r="Q375" s="81"/>
    </row>
    <row r="376" spans="4:17" x14ac:dyDescent="0.35">
      <c r="D376" s="81"/>
      <c r="E376" s="81"/>
      <c r="F376" s="81"/>
      <c r="G376" s="81"/>
      <c r="H376" s="81"/>
      <c r="I376" s="81"/>
      <c r="J376" s="81"/>
      <c r="K376" s="81"/>
      <c r="L376" s="81"/>
      <c r="M376" s="81"/>
      <c r="N376" s="81"/>
      <c r="O376" s="81"/>
      <c r="P376" s="81"/>
      <c r="Q376" s="81"/>
    </row>
    <row r="377" spans="4:17" x14ac:dyDescent="0.35">
      <c r="D377" s="81"/>
      <c r="E377" s="81"/>
      <c r="F377" s="81"/>
      <c r="G377" s="81"/>
      <c r="H377" s="81"/>
      <c r="I377" s="81"/>
      <c r="J377" s="81"/>
      <c r="K377" s="81"/>
      <c r="L377" s="81"/>
      <c r="M377" s="81"/>
      <c r="N377" s="81"/>
      <c r="O377" s="81"/>
      <c r="P377" s="81"/>
      <c r="Q377" s="81"/>
    </row>
    <row r="378" spans="4:17" x14ac:dyDescent="0.35">
      <c r="D378" s="81"/>
      <c r="E378" s="81"/>
      <c r="F378" s="81"/>
      <c r="G378" s="81"/>
      <c r="H378" s="81"/>
      <c r="I378" s="81"/>
      <c r="J378" s="81"/>
      <c r="K378" s="81"/>
      <c r="L378" s="81"/>
      <c r="M378" s="81"/>
      <c r="N378" s="81"/>
      <c r="O378" s="81"/>
      <c r="P378" s="81"/>
      <c r="Q378" s="81"/>
    </row>
    <row r="379" spans="4:17" x14ac:dyDescent="0.35">
      <c r="D379" s="81"/>
      <c r="E379" s="81"/>
      <c r="F379" s="81"/>
      <c r="G379" s="81"/>
      <c r="H379" s="81"/>
      <c r="I379" s="81"/>
      <c r="J379" s="81"/>
      <c r="K379" s="81"/>
      <c r="L379" s="81"/>
      <c r="M379" s="81"/>
      <c r="N379" s="81"/>
      <c r="O379" s="81"/>
      <c r="P379" s="81"/>
      <c r="Q379" s="81"/>
    </row>
    <row r="380" spans="4:17" x14ac:dyDescent="0.35">
      <c r="D380" s="81"/>
      <c r="E380" s="81"/>
      <c r="F380" s="81"/>
      <c r="G380" s="81"/>
      <c r="H380" s="81"/>
      <c r="I380" s="81"/>
      <c r="J380" s="81"/>
      <c r="K380" s="81"/>
      <c r="L380" s="81"/>
      <c r="M380" s="81"/>
      <c r="N380" s="81"/>
      <c r="O380" s="81"/>
      <c r="P380" s="81"/>
      <c r="Q380" s="81"/>
    </row>
    <row r="381" spans="4:17" x14ac:dyDescent="0.35">
      <c r="D381" s="81"/>
      <c r="E381" s="81"/>
      <c r="F381" s="81"/>
      <c r="G381" s="81"/>
      <c r="H381" s="81"/>
      <c r="I381" s="81"/>
      <c r="J381" s="81"/>
      <c r="K381" s="81"/>
      <c r="L381" s="81"/>
      <c r="M381" s="81"/>
      <c r="N381" s="81"/>
      <c r="O381" s="81"/>
      <c r="P381" s="81"/>
      <c r="Q381" s="81"/>
    </row>
    <row r="382" spans="4:17" x14ac:dyDescent="0.35">
      <c r="D382" s="81"/>
      <c r="E382" s="81"/>
      <c r="F382" s="81"/>
      <c r="G382" s="81"/>
      <c r="H382" s="81"/>
      <c r="I382" s="81"/>
      <c r="J382" s="81"/>
      <c r="K382" s="81"/>
      <c r="L382" s="81"/>
      <c r="M382" s="81"/>
      <c r="N382" s="81"/>
      <c r="O382" s="81"/>
      <c r="P382" s="81"/>
      <c r="Q382" s="81"/>
    </row>
    <row r="383" spans="4:17" x14ac:dyDescent="0.35">
      <c r="D383" s="81"/>
      <c r="E383" s="81"/>
      <c r="F383" s="81"/>
      <c r="G383" s="81"/>
      <c r="H383" s="81"/>
      <c r="I383" s="81"/>
      <c r="J383" s="81"/>
      <c r="K383" s="81"/>
      <c r="L383" s="81"/>
      <c r="M383" s="81"/>
      <c r="N383" s="81"/>
      <c r="O383" s="81"/>
      <c r="P383" s="81"/>
      <c r="Q383" s="81"/>
    </row>
    <row r="384" spans="4:17" x14ac:dyDescent="0.35">
      <c r="D384" s="81"/>
      <c r="E384" s="81"/>
      <c r="F384" s="81"/>
      <c r="G384" s="81"/>
      <c r="H384" s="81"/>
      <c r="I384" s="81"/>
      <c r="J384" s="81"/>
      <c r="K384" s="81"/>
      <c r="L384" s="81"/>
      <c r="M384" s="81"/>
      <c r="N384" s="81"/>
      <c r="O384" s="81"/>
      <c r="P384" s="81"/>
      <c r="Q384" s="81"/>
    </row>
    <row r="385" spans="4:17" x14ac:dyDescent="0.35">
      <c r="D385" s="81"/>
      <c r="E385" s="81"/>
      <c r="F385" s="81"/>
      <c r="G385" s="81"/>
      <c r="H385" s="81"/>
      <c r="I385" s="81"/>
      <c r="J385" s="81"/>
      <c r="K385" s="81"/>
      <c r="L385" s="81"/>
      <c r="M385" s="81"/>
      <c r="N385" s="81"/>
      <c r="O385" s="81"/>
      <c r="P385" s="81"/>
      <c r="Q385" s="81"/>
    </row>
    <row r="386" spans="4:17" x14ac:dyDescent="0.35">
      <c r="D386" s="81"/>
      <c r="E386" s="81"/>
      <c r="F386" s="81"/>
      <c r="G386" s="81"/>
      <c r="H386" s="81"/>
      <c r="I386" s="81"/>
      <c r="J386" s="81"/>
      <c r="K386" s="81"/>
      <c r="L386" s="81"/>
      <c r="M386" s="81"/>
      <c r="N386" s="81"/>
      <c r="O386" s="81"/>
      <c r="P386" s="81"/>
      <c r="Q386" s="81"/>
    </row>
    <row r="387" spans="4:17" x14ac:dyDescent="0.35">
      <c r="D387" s="81"/>
      <c r="E387" s="81"/>
      <c r="F387" s="81"/>
      <c r="G387" s="81"/>
      <c r="H387" s="81"/>
      <c r="I387" s="81"/>
      <c r="J387" s="81"/>
      <c r="K387" s="81"/>
      <c r="L387" s="81"/>
      <c r="M387" s="81"/>
      <c r="N387" s="81"/>
      <c r="O387" s="81"/>
      <c r="P387" s="81"/>
      <c r="Q387" s="81"/>
    </row>
    <row r="388" spans="4:17" x14ac:dyDescent="0.35">
      <c r="D388" s="81"/>
      <c r="E388" s="81"/>
      <c r="F388" s="81"/>
      <c r="G388" s="81"/>
      <c r="H388" s="81"/>
      <c r="I388" s="81"/>
      <c r="J388" s="81"/>
      <c r="K388" s="81"/>
      <c r="L388" s="81"/>
      <c r="M388" s="81"/>
      <c r="N388" s="81"/>
      <c r="O388" s="81"/>
      <c r="P388" s="81"/>
      <c r="Q388" s="81"/>
    </row>
    <row r="389" spans="4:17" x14ac:dyDescent="0.35">
      <c r="D389" s="81"/>
      <c r="E389" s="81"/>
      <c r="F389" s="81"/>
      <c r="G389" s="81"/>
      <c r="H389" s="81"/>
      <c r="I389" s="81"/>
      <c r="J389" s="81"/>
      <c r="K389" s="81"/>
      <c r="L389" s="81"/>
      <c r="M389" s="81"/>
      <c r="N389" s="81"/>
      <c r="O389" s="81"/>
      <c r="P389" s="81"/>
      <c r="Q389" s="81"/>
    </row>
    <row r="390" spans="4:17" x14ac:dyDescent="0.35">
      <c r="D390" s="81"/>
      <c r="E390" s="81"/>
      <c r="F390" s="81"/>
      <c r="G390" s="81"/>
      <c r="H390" s="81"/>
      <c r="I390" s="81"/>
      <c r="J390" s="81"/>
      <c r="K390" s="81"/>
      <c r="L390" s="81"/>
      <c r="M390" s="81"/>
      <c r="N390" s="81"/>
      <c r="O390" s="81"/>
      <c r="P390" s="81"/>
      <c r="Q390" s="81"/>
    </row>
    <row r="391" spans="4:17" x14ac:dyDescent="0.35">
      <c r="D391" s="81"/>
      <c r="E391" s="81"/>
      <c r="F391" s="81"/>
      <c r="G391" s="81"/>
      <c r="H391" s="81"/>
      <c r="I391" s="81"/>
      <c r="J391" s="81"/>
      <c r="K391" s="81"/>
      <c r="L391" s="81"/>
      <c r="M391" s="81"/>
      <c r="N391" s="81"/>
      <c r="O391" s="81"/>
      <c r="P391" s="81"/>
      <c r="Q391" s="81"/>
    </row>
    <row r="392" spans="4:17" x14ac:dyDescent="0.35">
      <c r="D392" s="81"/>
      <c r="E392" s="81"/>
      <c r="F392" s="81"/>
      <c r="G392" s="81"/>
      <c r="H392" s="81"/>
      <c r="I392" s="81"/>
      <c r="J392" s="81"/>
      <c r="K392" s="81"/>
      <c r="L392" s="81"/>
      <c r="M392" s="81"/>
      <c r="N392" s="81"/>
      <c r="O392" s="81"/>
      <c r="P392" s="81"/>
      <c r="Q392" s="81"/>
    </row>
    <row r="393" spans="4:17" x14ac:dyDescent="0.35">
      <c r="D393" s="81"/>
      <c r="E393" s="81"/>
      <c r="F393" s="81"/>
      <c r="G393" s="81"/>
      <c r="H393" s="81"/>
      <c r="I393" s="81"/>
      <c r="J393" s="81"/>
      <c r="K393" s="81"/>
      <c r="L393" s="81"/>
      <c r="M393" s="81"/>
      <c r="N393" s="81"/>
      <c r="O393" s="81"/>
      <c r="P393" s="81"/>
      <c r="Q393" s="81"/>
    </row>
    <row r="394" spans="4:17" x14ac:dyDescent="0.35">
      <c r="D394" s="81"/>
      <c r="E394" s="81"/>
      <c r="F394" s="81"/>
      <c r="G394" s="81"/>
      <c r="H394" s="81"/>
      <c r="I394" s="81"/>
      <c r="J394" s="81"/>
      <c r="K394" s="81"/>
      <c r="L394" s="81"/>
      <c r="M394" s="81"/>
      <c r="N394" s="81"/>
      <c r="O394" s="81"/>
      <c r="P394" s="81"/>
      <c r="Q394" s="81"/>
    </row>
    <row r="395" spans="4:17" x14ac:dyDescent="0.35">
      <c r="D395" s="81"/>
      <c r="E395" s="81"/>
      <c r="F395" s="81"/>
      <c r="G395" s="81"/>
      <c r="H395" s="81"/>
      <c r="I395" s="81"/>
      <c r="J395" s="81"/>
      <c r="K395" s="81"/>
      <c r="L395" s="81"/>
      <c r="M395" s="81"/>
      <c r="N395" s="81"/>
      <c r="O395" s="81"/>
      <c r="P395" s="81"/>
      <c r="Q395" s="81"/>
    </row>
    <row r="396" spans="4:17" x14ac:dyDescent="0.35">
      <c r="D396" s="81"/>
      <c r="E396" s="81"/>
      <c r="F396" s="81"/>
      <c r="G396" s="81"/>
      <c r="H396" s="81"/>
      <c r="I396" s="81"/>
      <c r="J396" s="81"/>
      <c r="K396" s="81"/>
      <c r="L396" s="81"/>
      <c r="M396" s="81"/>
      <c r="N396" s="81"/>
      <c r="O396" s="81"/>
      <c r="P396" s="81"/>
      <c r="Q396" s="81"/>
    </row>
    <row r="397" spans="4:17" x14ac:dyDescent="0.35">
      <c r="D397" s="81"/>
      <c r="E397" s="81"/>
      <c r="F397" s="81"/>
      <c r="G397" s="81"/>
      <c r="H397" s="81"/>
      <c r="I397" s="81"/>
      <c r="J397" s="81"/>
      <c r="K397" s="81"/>
      <c r="L397" s="81"/>
      <c r="M397" s="81"/>
      <c r="N397" s="81"/>
      <c r="O397" s="81"/>
      <c r="P397" s="81"/>
      <c r="Q397" s="81"/>
    </row>
    <row r="398" spans="4:17" x14ac:dyDescent="0.35">
      <c r="D398" s="81"/>
      <c r="E398" s="81"/>
      <c r="F398" s="81"/>
      <c r="G398" s="81"/>
      <c r="H398" s="81"/>
      <c r="I398" s="81"/>
      <c r="J398" s="81"/>
      <c r="K398" s="81"/>
      <c r="L398" s="81"/>
      <c r="M398" s="81"/>
      <c r="N398" s="81"/>
      <c r="O398" s="81"/>
      <c r="P398" s="81"/>
      <c r="Q398" s="81"/>
    </row>
    <row r="399" spans="4:17" x14ac:dyDescent="0.35">
      <c r="D399" s="81"/>
      <c r="E399" s="81"/>
      <c r="F399" s="81"/>
      <c r="G399" s="81"/>
      <c r="H399" s="81"/>
      <c r="I399" s="81"/>
      <c r="J399" s="81"/>
      <c r="K399" s="81"/>
      <c r="L399" s="81"/>
      <c r="M399" s="81"/>
      <c r="N399" s="81"/>
      <c r="O399" s="81"/>
      <c r="P399" s="81"/>
      <c r="Q399" s="81"/>
    </row>
    <row r="400" spans="4:17" x14ac:dyDescent="0.35">
      <c r="D400" s="81"/>
      <c r="E400" s="81"/>
      <c r="F400" s="81"/>
      <c r="G400" s="81"/>
      <c r="H400" s="81"/>
      <c r="I400" s="81"/>
      <c r="J400" s="81"/>
      <c r="K400" s="81"/>
      <c r="L400" s="81"/>
      <c r="M400" s="81"/>
      <c r="N400" s="81"/>
      <c r="O400" s="81"/>
      <c r="P400" s="81"/>
      <c r="Q400" s="81"/>
    </row>
    <row r="401" spans="4:17" x14ac:dyDescent="0.35">
      <c r="D401" s="81"/>
      <c r="E401" s="81"/>
      <c r="F401" s="81"/>
      <c r="G401" s="81"/>
      <c r="H401" s="81"/>
      <c r="I401" s="81"/>
      <c r="J401" s="81"/>
      <c r="K401" s="81"/>
      <c r="L401" s="81"/>
      <c r="M401" s="81"/>
      <c r="N401" s="81"/>
      <c r="O401" s="81"/>
      <c r="P401" s="81"/>
      <c r="Q401" s="81"/>
    </row>
    <row r="402" spans="4:17" x14ac:dyDescent="0.35">
      <c r="D402" s="81"/>
      <c r="E402" s="81"/>
      <c r="F402" s="81"/>
      <c r="G402" s="81"/>
      <c r="H402" s="81"/>
      <c r="I402" s="81"/>
      <c r="J402" s="81"/>
      <c r="K402" s="81"/>
      <c r="L402" s="81"/>
      <c r="M402" s="81"/>
      <c r="N402" s="81"/>
      <c r="O402" s="81"/>
      <c r="P402" s="81"/>
      <c r="Q402" s="81"/>
    </row>
    <row r="403" spans="4:17" x14ac:dyDescent="0.35">
      <c r="D403" s="81"/>
      <c r="E403" s="81"/>
      <c r="F403" s="81"/>
      <c r="G403" s="81"/>
      <c r="H403" s="81"/>
      <c r="I403" s="81"/>
      <c r="J403" s="81"/>
      <c r="K403" s="81"/>
      <c r="L403" s="81"/>
      <c r="M403" s="81"/>
      <c r="N403" s="81"/>
      <c r="O403" s="81"/>
      <c r="P403" s="81"/>
      <c r="Q403" s="81"/>
    </row>
    <row r="404" spans="4:17" x14ac:dyDescent="0.35">
      <c r="D404" s="81"/>
      <c r="E404" s="81"/>
      <c r="F404" s="81"/>
      <c r="G404" s="81"/>
      <c r="H404" s="81"/>
      <c r="I404" s="81"/>
      <c r="J404" s="81"/>
      <c r="K404" s="81"/>
      <c r="L404" s="81"/>
      <c r="M404" s="81"/>
      <c r="N404" s="81"/>
      <c r="O404" s="81"/>
      <c r="P404" s="81"/>
      <c r="Q404" s="81"/>
    </row>
    <row r="405" spans="4:17" x14ac:dyDescent="0.35">
      <c r="D405" s="81"/>
      <c r="E405" s="81"/>
      <c r="F405" s="81"/>
      <c r="G405" s="81"/>
      <c r="H405" s="81"/>
      <c r="I405" s="81"/>
      <c r="J405" s="81"/>
      <c r="K405" s="81"/>
      <c r="L405" s="81"/>
      <c r="M405" s="81"/>
      <c r="N405" s="81"/>
      <c r="O405" s="81"/>
      <c r="P405" s="81"/>
      <c r="Q405" s="81"/>
    </row>
    <row r="406" spans="4:17" x14ac:dyDescent="0.35">
      <c r="D406" s="81"/>
      <c r="E406" s="81"/>
      <c r="F406" s="81"/>
      <c r="G406" s="81"/>
      <c r="H406" s="81"/>
      <c r="I406" s="81"/>
      <c r="J406" s="81"/>
      <c r="K406" s="81"/>
      <c r="L406" s="81"/>
      <c r="M406" s="81"/>
      <c r="N406" s="81"/>
      <c r="O406" s="81"/>
      <c r="P406" s="81"/>
      <c r="Q406" s="81"/>
    </row>
    <row r="407" spans="4:17" x14ac:dyDescent="0.35">
      <c r="D407" s="81"/>
      <c r="E407" s="81"/>
      <c r="F407" s="81"/>
      <c r="G407" s="81"/>
      <c r="H407" s="81"/>
      <c r="I407" s="81"/>
      <c r="J407" s="81"/>
      <c r="K407" s="81"/>
      <c r="L407" s="81"/>
      <c r="M407" s="81"/>
      <c r="N407" s="81"/>
      <c r="O407" s="81"/>
      <c r="P407" s="81"/>
      <c r="Q407" s="81"/>
    </row>
    <row r="408" spans="4:17" x14ac:dyDescent="0.35">
      <c r="D408" s="81"/>
      <c r="E408" s="81"/>
      <c r="F408" s="81"/>
      <c r="G408" s="81"/>
      <c r="H408" s="81"/>
      <c r="I408" s="81"/>
      <c r="J408" s="81"/>
      <c r="K408" s="81"/>
      <c r="L408" s="81"/>
      <c r="M408" s="81"/>
      <c r="N408" s="81"/>
      <c r="O408" s="81"/>
      <c r="P408" s="81"/>
      <c r="Q408" s="81"/>
    </row>
    <row r="409" spans="4:17" x14ac:dyDescent="0.35">
      <c r="D409" s="81"/>
      <c r="E409" s="81"/>
      <c r="F409" s="81"/>
      <c r="G409" s="81"/>
      <c r="H409" s="81"/>
      <c r="I409" s="81"/>
      <c r="J409" s="81"/>
      <c r="K409" s="81"/>
      <c r="L409" s="81"/>
      <c r="M409" s="81"/>
      <c r="N409" s="81"/>
      <c r="O409" s="81"/>
      <c r="P409" s="81"/>
      <c r="Q409" s="81"/>
    </row>
    <row r="410" spans="4:17" x14ac:dyDescent="0.35">
      <c r="D410" s="81"/>
      <c r="E410" s="81"/>
      <c r="F410" s="81"/>
      <c r="G410" s="81"/>
      <c r="H410" s="81"/>
      <c r="I410" s="81"/>
      <c r="J410" s="81"/>
      <c r="K410" s="81"/>
      <c r="L410" s="81"/>
      <c r="M410" s="81"/>
      <c r="N410" s="81"/>
      <c r="O410" s="81"/>
      <c r="P410" s="81"/>
      <c r="Q410" s="81"/>
    </row>
    <row r="411" spans="4:17" x14ac:dyDescent="0.35">
      <c r="D411" s="81"/>
      <c r="E411" s="81"/>
      <c r="F411" s="81"/>
      <c r="G411" s="81"/>
      <c r="H411" s="81"/>
      <c r="I411" s="81"/>
      <c r="J411" s="81"/>
      <c r="K411" s="81"/>
      <c r="L411" s="81"/>
      <c r="M411" s="81"/>
      <c r="N411" s="81"/>
      <c r="O411" s="81"/>
      <c r="P411" s="81"/>
      <c r="Q411" s="81"/>
    </row>
    <row r="412" spans="4:17" x14ac:dyDescent="0.35">
      <c r="D412" s="81"/>
      <c r="E412" s="81"/>
      <c r="F412" s="81"/>
      <c r="G412" s="81"/>
      <c r="H412" s="81"/>
      <c r="I412" s="81"/>
      <c r="J412" s="81"/>
      <c r="K412" s="81"/>
      <c r="L412" s="81"/>
      <c r="M412" s="81"/>
      <c r="N412" s="81"/>
      <c r="O412" s="81"/>
      <c r="P412" s="81"/>
      <c r="Q412" s="81"/>
    </row>
    <row r="413" spans="4:17" x14ac:dyDescent="0.35">
      <c r="D413" s="81"/>
      <c r="E413" s="81"/>
      <c r="F413" s="81"/>
      <c r="G413" s="81"/>
      <c r="H413" s="81"/>
      <c r="I413" s="81"/>
      <c r="J413" s="81"/>
      <c r="K413" s="81"/>
      <c r="L413" s="81"/>
      <c r="M413" s="81"/>
      <c r="N413" s="81"/>
      <c r="O413" s="81"/>
      <c r="P413" s="81"/>
      <c r="Q413" s="81"/>
    </row>
    <row r="414" spans="4:17" x14ac:dyDescent="0.35">
      <c r="D414" s="81"/>
      <c r="E414" s="81"/>
      <c r="F414" s="81"/>
      <c r="G414" s="81"/>
      <c r="H414" s="81"/>
      <c r="I414" s="81"/>
      <c r="J414" s="81"/>
      <c r="K414" s="81"/>
      <c r="L414" s="81"/>
      <c r="M414" s="81"/>
      <c r="N414" s="81"/>
      <c r="O414" s="81"/>
      <c r="P414" s="81"/>
      <c r="Q414" s="81"/>
    </row>
    <row r="415" spans="4:17" x14ac:dyDescent="0.35">
      <c r="D415" s="81"/>
      <c r="E415" s="81"/>
      <c r="F415" s="81"/>
      <c r="G415" s="81"/>
      <c r="H415" s="81"/>
      <c r="I415" s="81"/>
      <c r="J415" s="81"/>
      <c r="K415" s="81"/>
      <c r="L415" s="81"/>
      <c r="M415" s="81"/>
      <c r="N415" s="81"/>
      <c r="O415" s="81"/>
      <c r="P415" s="81"/>
      <c r="Q415" s="81"/>
    </row>
    <row r="416" spans="4:17" x14ac:dyDescent="0.35">
      <c r="D416" s="81"/>
      <c r="E416" s="81"/>
      <c r="F416" s="81"/>
      <c r="G416" s="81"/>
      <c r="H416" s="81"/>
      <c r="I416" s="81"/>
      <c r="J416" s="81"/>
      <c r="K416" s="81"/>
      <c r="L416" s="81"/>
      <c r="M416" s="81"/>
      <c r="N416" s="81"/>
      <c r="O416" s="81"/>
      <c r="P416" s="81"/>
      <c r="Q416" s="81"/>
    </row>
    <row r="417" spans="4:17" x14ac:dyDescent="0.35">
      <c r="D417" s="81"/>
      <c r="E417" s="81"/>
      <c r="F417" s="81"/>
      <c r="G417" s="81"/>
      <c r="H417" s="81"/>
      <c r="I417" s="81"/>
      <c r="J417" s="81"/>
      <c r="K417" s="81"/>
      <c r="L417" s="81"/>
      <c r="M417" s="81"/>
      <c r="N417" s="81"/>
      <c r="O417" s="81"/>
      <c r="P417" s="81"/>
      <c r="Q417" s="81"/>
    </row>
    <row r="418" spans="4:17" x14ac:dyDescent="0.35">
      <c r="D418" s="81"/>
      <c r="E418" s="81"/>
      <c r="F418" s="81"/>
      <c r="G418" s="81"/>
      <c r="H418" s="81"/>
      <c r="I418" s="81"/>
      <c r="J418" s="81"/>
      <c r="K418" s="81"/>
      <c r="L418" s="81"/>
      <c r="M418" s="81"/>
      <c r="N418" s="81"/>
      <c r="O418" s="81"/>
      <c r="P418" s="81"/>
      <c r="Q418" s="81"/>
    </row>
    <row r="419" spans="4:17" x14ac:dyDescent="0.35">
      <c r="D419" s="81"/>
      <c r="E419" s="81"/>
      <c r="F419" s="81"/>
      <c r="G419" s="81"/>
      <c r="H419" s="81"/>
      <c r="I419" s="81"/>
      <c r="J419" s="81"/>
      <c r="K419" s="81"/>
      <c r="L419" s="81"/>
      <c r="M419" s="81"/>
      <c r="N419" s="81"/>
      <c r="O419" s="81"/>
      <c r="P419" s="81"/>
      <c r="Q419" s="81"/>
    </row>
    <row r="420" spans="4:17" x14ac:dyDescent="0.35">
      <c r="D420" s="81"/>
      <c r="E420" s="81"/>
      <c r="F420" s="81"/>
      <c r="G420" s="81"/>
      <c r="H420" s="81"/>
      <c r="I420" s="81"/>
      <c r="J420" s="81"/>
      <c r="K420" s="81"/>
      <c r="L420" s="81"/>
      <c r="M420" s="81"/>
      <c r="N420" s="81"/>
      <c r="O420" s="81"/>
      <c r="P420" s="81"/>
      <c r="Q420" s="81"/>
    </row>
    <row r="421" spans="4:17" x14ac:dyDescent="0.35">
      <c r="D421" s="81"/>
      <c r="E421" s="81"/>
      <c r="F421" s="81"/>
      <c r="G421" s="81"/>
      <c r="H421" s="81"/>
      <c r="I421" s="81"/>
      <c r="J421" s="81"/>
      <c r="K421" s="81"/>
      <c r="L421" s="81"/>
      <c r="M421" s="81"/>
      <c r="N421" s="81"/>
      <c r="O421" s="81"/>
      <c r="P421" s="81"/>
      <c r="Q421" s="81"/>
    </row>
    <row r="422" spans="4:17" x14ac:dyDescent="0.35">
      <c r="D422" s="81"/>
      <c r="E422" s="81"/>
      <c r="F422" s="81"/>
      <c r="G422" s="81"/>
      <c r="H422" s="81"/>
      <c r="I422" s="81"/>
      <c r="J422" s="81"/>
      <c r="K422" s="81"/>
      <c r="L422" s="81"/>
      <c r="M422" s="81"/>
      <c r="N422" s="81"/>
      <c r="O422" s="81"/>
      <c r="P422" s="81"/>
      <c r="Q422" s="81"/>
    </row>
    <row r="423" spans="4:17" x14ac:dyDescent="0.35">
      <c r="D423" s="81"/>
      <c r="E423" s="81"/>
      <c r="F423" s="81"/>
      <c r="G423" s="81"/>
      <c r="H423" s="81"/>
      <c r="I423" s="81"/>
      <c r="J423" s="81"/>
      <c r="K423" s="81"/>
      <c r="L423" s="81"/>
      <c r="M423" s="81"/>
      <c r="N423" s="81"/>
      <c r="O423" s="81"/>
      <c r="P423" s="81"/>
      <c r="Q423" s="81"/>
    </row>
    <row r="424" spans="4:17" x14ac:dyDescent="0.35">
      <c r="D424" s="81"/>
      <c r="E424" s="81"/>
      <c r="F424" s="81"/>
      <c r="G424" s="81"/>
      <c r="H424" s="81"/>
      <c r="I424" s="81"/>
      <c r="J424" s="81"/>
      <c r="K424" s="81"/>
      <c r="L424" s="81"/>
      <c r="M424" s="81"/>
      <c r="N424" s="81"/>
      <c r="O424" s="81"/>
      <c r="P424" s="81"/>
      <c r="Q424" s="81"/>
    </row>
    <row r="425" spans="4:17" x14ac:dyDescent="0.35">
      <c r="D425" s="81"/>
      <c r="E425" s="81"/>
      <c r="F425" s="81"/>
      <c r="G425" s="81"/>
      <c r="H425" s="81"/>
      <c r="I425" s="81"/>
      <c r="J425" s="81"/>
      <c r="K425" s="81"/>
      <c r="L425" s="81"/>
      <c r="M425" s="81"/>
      <c r="N425" s="81"/>
      <c r="O425" s="81"/>
      <c r="P425" s="81"/>
      <c r="Q425" s="81"/>
    </row>
    <row r="426" spans="4:17" x14ac:dyDescent="0.35">
      <c r="D426" s="81"/>
      <c r="E426" s="81"/>
      <c r="F426" s="81"/>
      <c r="G426" s="81"/>
      <c r="H426" s="81"/>
      <c r="I426" s="81"/>
      <c r="J426" s="81"/>
      <c r="K426" s="81"/>
      <c r="L426" s="81"/>
      <c r="M426" s="81"/>
      <c r="N426" s="81"/>
      <c r="O426" s="81"/>
      <c r="P426" s="81"/>
      <c r="Q426" s="81"/>
    </row>
    <row r="427" spans="4:17" x14ac:dyDescent="0.35">
      <c r="D427" s="81"/>
      <c r="E427" s="81"/>
      <c r="F427" s="81"/>
      <c r="G427" s="81"/>
      <c r="H427" s="81"/>
      <c r="I427" s="81"/>
      <c r="J427" s="81"/>
      <c r="K427" s="81"/>
      <c r="L427" s="81"/>
      <c r="M427" s="81"/>
      <c r="N427" s="81"/>
      <c r="O427" s="81"/>
      <c r="P427" s="81"/>
      <c r="Q427" s="81"/>
    </row>
    <row r="428" spans="4:17" x14ac:dyDescent="0.35">
      <c r="D428" s="81"/>
      <c r="E428" s="81"/>
      <c r="F428" s="81"/>
      <c r="G428" s="81"/>
      <c r="H428" s="81"/>
      <c r="I428" s="81"/>
      <c r="J428" s="81"/>
      <c r="K428" s="81"/>
      <c r="L428" s="81"/>
      <c r="M428" s="81"/>
      <c r="N428" s="81"/>
      <c r="O428" s="81"/>
      <c r="P428" s="81"/>
      <c r="Q428" s="81"/>
    </row>
    <row r="429" spans="4:17" x14ac:dyDescent="0.35">
      <c r="D429" s="81"/>
      <c r="E429" s="81"/>
      <c r="F429" s="81"/>
      <c r="G429" s="81"/>
      <c r="H429" s="81"/>
      <c r="I429" s="81"/>
      <c r="J429" s="81"/>
      <c r="K429" s="81"/>
      <c r="L429" s="81"/>
      <c r="M429" s="81"/>
      <c r="N429" s="81"/>
      <c r="O429" s="81"/>
      <c r="P429" s="81"/>
      <c r="Q429" s="81"/>
    </row>
    <row r="430" spans="4:17" x14ac:dyDescent="0.35">
      <c r="D430" s="81"/>
      <c r="E430" s="81"/>
      <c r="F430" s="81"/>
      <c r="G430" s="81"/>
      <c r="H430" s="81"/>
      <c r="I430" s="81"/>
      <c r="J430" s="81"/>
      <c r="K430" s="81"/>
      <c r="L430" s="81"/>
      <c r="M430" s="81"/>
      <c r="N430" s="81"/>
      <c r="O430" s="81"/>
      <c r="P430" s="81"/>
      <c r="Q430" s="81"/>
    </row>
    <row r="431" spans="4:17" x14ac:dyDescent="0.35">
      <c r="D431" s="81"/>
      <c r="E431" s="81"/>
      <c r="F431" s="81"/>
      <c r="G431" s="81"/>
      <c r="H431" s="81"/>
      <c r="I431" s="81"/>
      <c r="J431" s="81"/>
      <c r="K431" s="81"/>
      <c r="L431" s="81"/>
      <c r="M431" s="81"/>
      <c r="N431" s="81"/>
      <c r="O431" s="81"/>
      <c r="P431" s="81"/>
      <c r="Q431" s="81"/>
    </row>
    <row r="432" spans="4:17" x14ac:dyDescent="0.35">
      <c r="D432" s="81"/>
      <c r="E432" s="81"/>
      <c r="F432" s="81"/>
      <c r="G432" s="81"/>
      <c r="H432" s="81"/>
      <c r="I432" s="81"/>
      <c r="J432" s="81"/>
      <c r="K432" s="81"/>
      <c r="L432" s="81"/>
      <c r="M432" s="81"/>
      <c r="N432" s="81"/>
      <c r="O432" s="81"/>
      <c r="P432" s="81"/>
      <c r="Q432" s="81"/>
    </row>
    <row r="433" spans="4:17" x14ac:dyDescent="0.35">
      <c r="D433" s="81"/>
      <c r="E433" s="81"/>
      <c r="F433" s="81"/>
      <c r="G433" s="81"/>
      <c r="H433" s="81"/>
      <c r="I433" s="81"/>
      <c r="J433" s="81"/>
      <c r="K433" s="81"/>
      <c r="L433" s="81"/>
      <c r="M433" s="81"/>
      <c r="N433" s="81"/>
      <c r="O433" s="81"/>
      <c r="P433" s="81"/>
      <c r="Q433" s="81"/>
    </row>
    <row r="434" spans="4:17" x14ac:dyDescent="0.35">
      <c r="D434" s="81"/>
      <c r="E434" s="81"/>
      <c r="F434" s="81"/>
      <c r="G434" s="81"/>
      <c r="H434" s="81"/>
      <c r="I434" s="81"/>
      <c r="J434" s="81"/>
      <c r="K434" s="81"/>
      <c r="L434" s="81"/>
      <c r="M434" s="81"/>
      <c r="N434" s="81"/>
      <c r="O434" s="81"/>
      <c r="P434" s="81"/>
      <c r="Q434" s="81"/>
    </row>
    <row r="435" spans="4:17" x14ac:dyDescent="0.35">
      <c r="D435" s="81"/>
      <c r="E435" s="81"/>
      <c r="F435" s="81"/>
      <c r="G435" s="81"/>
      <c r="H435" s="81"/>
      <c r="I435" s="81"/>
      <c r="J435" s="81"/>
      <c r="K435" s="81"/>
      <c r="L435" s="81"/>
      <c r="M435" s="81"/>
      <c r="N435" s="81"/>
      <c r="O435" s="81"/>
      <c r="P435" s="81"/>
      <c r="Q435" s="81"/>
    </row>
    <row r="436" spans="4:17" x14ac:dyDescent="0.35">
      <c r="D436" s="81"/>
      <c r="E436" s="81"/>
      <c r="F436" s="81"/>
      <c r="G436" s="81"/>
      <c r="H436" s="81"/>
      <c r="I436" s="81"/>
      <c r="J436" s="81"/>
      <c r="K436" s="81"/>
      <c r="L436" s="81"/>
      <c r="M436" s="81"/>
      <c r="N436" s="81"/>
      <c r="O436" s="81"/>
      <c r="P436" s="81"/>
      <c r="Q436" s="81"/>
    </row>
    <row r="437" spans="4:17" x14ac:dyDescent="0.35">
      <c r="D437" s="81"/>
      <c r="E437" s="81"/>
      <c r="F437" s="81"/>
      <c r="G437" s="81"/>
      <c r="H437" s="81"/>
      <c r="I437" s="81"/>
      <c r="J437" s="81"/>
      <c r="K437" s="81"/>
      <c r="L437" s="81"/>
      <c r="M437" s="81"/>
      <c r="N437" s="81"/>
      <c r="O437" s="81"/>
      <c r="P437" s="81"/>
      <c r="Q437" s="81"/>
    </row>
    <row r="438" spans="4:17" x14ac:dyDescent="0.35">
      <c r="D438" s="81"/>
      <c r="E438" s="81"/>
      <c r="F438" s="81"/>
      <c r="G438" s="81"/>
      <c r="H438" s="81"/>
      <c r="I438" s="81"/>
      <c r="J438" s="81"/>
      <c r="K438" s="81"/>
      <c r="L438" s="81"/>
      <c r="M438" s="81"/>
      <c r="N438" s="81"/>
      <c r="O438" s="81"/>
      <c r="P438" s="81"/>
      <c r="Q438" s="81"/>
    </row>
    <row r="439" spans="4:17" x14ac:dyDescent="0.35">
      <c r="D439" s="81"/>
      <c r="E439" s="81"/>
      <c r="F439" s="81"/>
      <c r="G439" s="81"/>
      <c r="H439" s="81"/>
      <c r="I439" s="81"/>
      <c r="J439" s="81"/>
      <c r="K439" s="81"/>
      <c r="L439" s="81"/>
      <c r="M439" s="81"/>
      <c r="N439" s="81"/>
      <c r="O439" s="81"/>
      <c r="P439" s="81"/>
      <c r="Q439" s="81"/>
    </row>
    <row r="440" spans="4:17" x14ac:dyDescent="0.35">
      <c r="D440" s="81"/>
      <c r="E440" s="81"/>
      <c r="F440" s="81"/>
      <c r="G440" s="81"/>
      <c r="H440" s="81"/>
      <c r="I440" s="81"/>
      <c r="J440" s="81"/>
      <c r="K440" s="81"/>
      <c r="L440" s="81"/>
      <c r="M440" s="81"/>
      <c r="N440" s="81"/>
      <c r="O440" s="81"/>
      <c r="P440" s="81"/>
      <c r="Q440" s="81"/>
    </row>
    <row r="441" spans="4:17" x14ac:dyDescent="0.35">
      <c r="D441" s="81"/>
      <c r="E441" s="81"/>
      <c r="F441" s="81"/>
      <c r="G441" s="81"/>
      <c r="H441" s="81"/>
      <c r="I441" s="81"/>
      <c r="J441" s="81"/>
      <c r="K441" s="81"/>
      <c r="L441" s="81"/>
      <c r="M441" s="81"/>
      <c r="N441" s="81"/>
      <c r="O441" s="81"/>
      <c r="P441" s="81"/>
      <c r="Q441" s="81"/>
    </row>
    <row r="442" spans="4:17" x14ac:dyDescent="0.35">
      <c r="D442" s="81"/>
      <c r="E442" s="81"/>
      <c r="F442" s="81"/>
      <c r="G442" s="81"/>
      <c r="H442" s="81"/>
      <c r="I442" s="81"/>
      <c r="J442" s="81"/>
      <c r="K442" s="81"/>
      <c r="L442" s="81"/>
      <c r="M442" s="81"/>
      <c r="N442" s="81"/>
      <c r="O442" s="81"/>
      <c r="P442" s="81"/>
      <c r="Q442" s="81"/>
    </row>
    <row r="443" spans="4:17" x14ac:dyDescent="0.35">
      <c r="D443" s="81"/>
      <c r="E443" s="81"/>
      <c r="F443" s="81"/>
      <c r="G443" s="81"/>
      <c r="H443" s="81"/>
      <c r="I443" s="81"/>
      <c r="J443" s="81"/>
      <c r="K443" s="81"/>
      <c r="L443" s="81"/>
      <c r="M443" s="81"/>
      <c r="N443" s="81"/>
      <c r="O443" s="81"/>
      <c r="P443" s="81"/>
      <c r="Q443" s="81"/>
    </row>
    <row r="444" spans="4:17" x14ac:dyDescent="0.35">
      <c r="D444" s="81"/>
      <c r="E444" s="81"/>
      <c r="F444" s="81"/>
      <c r="G444" s="81"/>
      <c r="H444" s="81"/>
      <c r="I444" s="81"/>
      <c r="J444" s="81"/>
      <c r="K444" s="81"/>
      <c r="L444" s="81"/>
      <c r="M444" s="81"/>
      <c r="N444" s="81"/>
      <c r="O444" s="81"/>
      <c r="P444" s="81"/>
      <c r="Q444" s="81"/>
    </row>
    <row r="445" spans="4:17" x14ac:dyDescent="0.35">
      <c r="D445" s="81"/>
      <c r="E445" s="81"/>
      <c r="F445" s="81"/>
      <c r="G445" s="81"/>
      <c r="H445" s="81"/>
      <c r="I445" s="81"/>
      <c r="J445" s="81"/>
      <c r="K445" s="81"/>
      <c r="L445" s="81"/>
      <c r="M445" s="81"/>
      <c r="N445" s="81"/>
      <c r="O445" s="81"/>
      <c r="P445" s="81"/>
      <c r="Q445" s="81"/>
    </row>
    <row r="446" spans="4:17" x14ac:dyDescent="0.35">
      <c r="D446" s="81"/>
      <c r="E446" s="81"/>
      <c r="F446" s="81"/>
      <c r="G446" s="81"/>
      <c r="H446" s="81"/>
      <c r="I446" s="81"/>
      <c r="J446" s="81"/>
      <c r="K446" s="81"/>
      <c r="L446" s="81"/>
      <c r="M446" s="81"/>
      <c r="N446" s="81"/>
      <c r="O446" s="81"/>
      <c r="P446" s="81"/>
      <c r="Q446" s="81"/>
    </row>
    <row r="447" spans="4:17" x14ac:dyDescent="0.35">
      <c r="D447" s="81"/>
      <c r="E447" s="81"/>
      <c r="F447" s="81"/>
      <c r="G447" s="81"/>
      <c r="H447" s="81"/>
      <c r="I447" s="81"/>
      <c r="J447" s="81"/>
      <c r="K447" s="81"/>
      <c r="L447" s="81"/>
      <c r="M447" s="81"/>
      <c r="N447" s="81"/>
      <c r="O447" s="81"/>
      <c r="P447" s="81"/>
      <c r="Q447" s="81"/>
    </row>
  </sheetData>
  <sheetProtection algorithmName="SHA-512" hashValue="iqEHc4j4CYI4HjdRmqNu/jIq4rRjRBJSDPjo3lnKeEugpa+1+Spf2CMvfghH/ROuo6+6vioj4l84aUjG0HORGQ==" saltValue="7jKq/KgUQStydAh4UKNhzg==" spinCount="100000" sheet="1" objects="1" scenarios="1"/>
  <mergeCells count="4">
    <mergeCell ref="A1:C1"/>
    <mergeCell ref="A2:C2"/>
    <mergeCell ref="A32:A38"/>
    <mergeCell ref="A3:C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71E54-B667-4E03-A4BD-77E305CAA3FB}">
  <sheetPr>
    <tabColor rgb="FFFFCC00"/>
  </sheetPr>
  <dimension ref="A1:AN51"/>
  <sheetViews>
    <sheetView zoomScale="86" zoomScaleNormal="86" workbookViewId="0">
      <selection sqref="A1:C1"/>
    </sheetView>
  </sheetViews>
  <sheetFormatPr defaultRowHeight="15" x14ac:dyDescent="0.25"/>
  <cols>
    <col min="1" max="1" width="71.7109375" customWidth="1"/>
    <col min="2" max="2" width="81.7109375" customWidth="1"/>
    <col min="3" max="3" width="88.5703125" customWidth="1"/>
  </cols>
  <sheetData>
    <row r="1" spans="1:40" ht="15" customHeight="1" x14ac:dyDescent="0.25">
      <c r="A1" s="372"/>
      <c r="B1" s="372"/>
      <c r="C1" s="372"/>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row>
    <row r="2" spans="1:40" ht="30" customHeight="1" x14ac:dyDescent="0.25">
      <c r="A2" s="373" t="s">
        <v>783</v>
      </c>
      <c r="B2" s="373"/>
      <c r="C2" s="373"/>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row>
    <row r="3" spans="1:40" s="76" customFormat="1" x14ac:dyDescent="0.25">
      <c r="A3" s="372"/>
      <c r="B3" s="372"/>
      <c r="C3" s="372"/>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1:40" ht="30" customHeight="1" x14ac:dyDescent="0.25">
      <c r="A4" s="332" t="s">
        <v>0</v>
      </c>
      <c r="B4" s="332" t="s">
        <v>1</v>
      </c>
      <c r="C4" s="332" t="s">
        <v>2</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row>
    <row r="5" spans="1:40" ht="105" x14ac:dyDescent="0.35">
      <c r="A5" s="308" t="s">
        <v>219</v>
      </c>
      <c r="B5" s="307" t="s">
        <v>217</v>
      </c>
      <c r="C5" s="30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row>
    <row r="6" spans="1:40" ht="126" x14ac:dyDescent="0.35">
      <c r="A6" s="308" t="s">
        <v>216</v>
      </c>
      <c r="B6" s="308" t="s">
        <v>217</v>
      </c>
      <c r="C6" s="30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row>
    <row r="7" spans="1:40" ht="126" x14ac:dyDescent="0.35">
      <c r="A7" s="308" t="s">
        <v>218</v>
      </c>
      <c r="B7" s="308" t="s">
        <v>1106</v>
      </c>
      <c r="C7" s="306" t="s">
        <v>1107</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row>
    <row r="8" spans="1:40" x14ac:dyDescent="0.2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row>
    <row r="9" spans="1:40" x14ac:dyDescent="0.2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row>
    <row r="10" spans="1:40" x14ac:dyDescent="0.2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row>
    <row r="11" spans="1:40" x14ac:dyDescent="0.2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40" x14ac:dyDescent="0.2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40"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row>
    <row r="14" spans="1:40"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row>
    <row r="15" spans="1:40"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row>
    <row r="16" spans="1:40"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row>
    <row r="17" spans="1:36" x14ac:dyDescent="0.2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row>
    <row r="18" spans="1:36" x14ac:dyDescent="0.2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row>
    <row r="19" spans="1:36"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6" x14ac:dyDescent="0.2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row>
    <row r="21" spans="1:36" x14ac:dyDescent="0.2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row>
    <row r="22" spans="1:36"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36"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row>
    <row r="24" spans="1:36"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row>
    <row r="25" spans="1:36"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row>
    <row r="26" spans="1:36"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x14ac:dyDescent="0.2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x14ac:dyDescent="0.2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row>
    <row r="29" spans="1:36" x14ac:dyDescent="0.2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row>
    <row r="30" spans="1:36" x14ac:dyDescent="0.2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row>
    <row r="31" spans="1:36" x14ac:dyDescent="0.2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row>
    <row r="32" spans="1:36" x14ac:dyDescent="0.2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row>
    <row r="33" spans="1:36" x14ac:dyDescent="0.2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row>
    <row r="34" spans="1:36"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row>
    <row r="35" spans="1:36" x14ac:dyDescent="0.2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row>
    <row r="36" spans="1:36"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row>
    <row r="37" spans="1:36" x14ac:dyDescent="0.2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row>
    <row r="38" spans="1:36" x14ac:dyDescent="0.2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row>
    <row r="39" spans="1:36" x14ac:dyDescent="0.2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row>
    <row r="40" spans="1:36" x14ac:dyDescent="0.2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row>
    <row r="41" spans="1:36" x14ac:dyDescent="0.2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row>
    <row r="42" spans="1:36"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row>
    <row r="43" spans="1:36"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row>
    <row r="44" spans="1:36"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row>
    <row r="45" spans="1:36"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row>
    <row r="46" spans="1:36"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row>
    <row r="47" spans="1:36"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row>
    <row r="48" spans="1:36" x14ac:dyDescent="0.2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row>
    <row r="49" spans="1:36" x14ac:dyDescent="0.2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row>
    <row r="50" spans="1:36" x14ac:dyDescent="0.2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row>
    <row r="51" spans="1:36" x14ac:dyDescent="0.2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row>
  </sheetData>
  <sheetProtection algorithmName="SHA-512" hashValue="KlosLocTRC2IlfICMhAud7agmX1VjZLpV5OOFvd/UUcV1W/Oz8sJpL+fntDAJdece5dSFA7Hwg7F5AR0PqJKig==" saltValue="YvV/PkjNFkPflhApQFCkvA==" spinCount="100000" sheet="1" objects="1" scenarios="1"/>
  <mergeCells count="3">
    <mergeCell ref="A1:C1"/>
    <mergeCell ref="A2:C2"/>
    <mergeCell ref="A3:C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ACAC4-C2F3-4D71-BAB9-9A754B8ABC3C}">
  <sheetPr>
    <tabColor theme="7" tint="0.39997558519241921"/>
  </sheetPr>
  <dimension ref="A1:AB994"/>
  <sheetViews>
    <sheetView zoomScale="82" zoomScaleNormal="82" workbookViewId="0">
      <selection sqref="A1:D1"/>
    </sheetView>
  </sheetViews>
  <sheetFormatPr defaultColWidth="8.85546875" defaultRowHeight="15" x14ac:dyDescent="0.25"/>
  <cols>
    <col min="1" max="1" width="71.5703125" style="2" customWidth="1"/>
    <col min="2" max="2" width="48.5703125" style="2" customWidth="1"/>
    <col min="3" max="3" width="66" style="2" customWidth="1"/>
    <col min="4" max="4" width="36.140625" style="4" customWidth="1"/>
    <col min="5" max="16384" width="8.85546875" style="2"/>
  </cols>
  <sheetData>
    <row r="1" spans="1:28" ht="15" customHeight="1" x14ac:dyDescent="0.25">
      <c r="A1" s="430"/>
      <c r="B1" s="415"/>
      <c r="C1" s="415"/>
      <c r="D1" s="431"/>
      <c r="E1" s="41"/>
      <c r="F1" s="41"/>
      <c r="G1" s="41"/>
      <c r="H1" s="41"/>
      <c r="I1" s="41"/>
      <c r="J1" s="41"/>
      <c r="K1" s="41"/>
      <c r="L1" s="41"/>
      <c r="M1" s="41"/>
      <c r="N1" s="41"/>
      <c r="O1" s="41"/>
      <c r="P1" s="41"/>
      <c r="Q1" s="41"/>
      <c r="R1" s="41"/>
      <c r="S1" s="41"/>
      <c r="T1" s="41"/>
      <c r="U1" s="41"/>
      <c r="V1" s="41"/>
      <c r="W1" s="41"/>
      <c r="X1" s="41"/>
      <c r="Y1" s="41"/>
      <c r="Z1" s="41"/>
      <c r="AA1" s="41"/>
      <c r="AB1" s="41"/>
    </row>
    <row r="2" spans="1:28" s="90" customFormat="1" ht="30" customHeight="1" x14ac:dyDescent="0.25">
      <c r="A2" s="432" t="s">
        <v>784</v>
      </c>
      <c r="B2" s="433"/>
      <c r="C2" s="433"/>
      <c r="D2" s="433"/>
      <c r="E2" s="41"/>
      <c r="F2" s="41"/>
      <c r="G2" s="41"/>
      <c r="H2" s="41"/>
      <c r="I2" s="41"/>
      <c r="J2" s="41"/>
      <c r="K2" s="41"/>
      <c r="L2" s="41"/>
      <c r="M2" s="41"/>
      <c r="N2" s="41"/>
      <c r="O2" s="41"/>
      <c r="P2" s="41"/>
      <c r="Q2" s="41"/>
      <c r="R2" s="41"/>
      <c r="S2" s="41"/>
      <c r="T2" s="41"/>
      <c r="U2" s="41"/>
      <c r="V2" s="41"/>
      <c r="W2" s="41"/>
      <c r="X2" s="41"/>
      <c r="Y2" s="41"/>
      <c r="Z2" s="41"/>
      <c r="AA2" s="41"/>
      <c r="AB2" s="41"/>
    </row>
    <row r="3" spans="1:28" ht="15" customHeight="1" x14ac:dyDescent="0.25">
      <c r="A3" s="430"/>
      <c r="B3" s="415"/>
      <c r="C3" s="415"/>
      <c r="D3" s="431"/>
      <c r="E3" s="41"/>
      <c r="F3" s="41"/>
      <c r="G3" s="41"/>
      <c r="H3" s="41"/>
      <c r="I3" s="41"/>
      <c r="J3" s="41"/>
      <c r="K3" s="41"/>
      <c r="L3" s="41"/>
      <c r="M3" s="41"/>
      <c r="N3" s="41"/>
      <c r="O3" s="41"/>
      <c r="P3" s="41"/>
      <c r="Q3" s="41"/>
      <c r="R3" s="41"/>
      <c r="S3" s="41"/>
      <c r="T3" s="41"/>
      <c r="U3" s="41"/>
      <c r="V3" s="41"/>
      <c r="W3" s="41"/>
      <c r="X3" s="41"/>
      <c r="Y3" s="41"/>
      <c r="Z3" s="41"/>
      <c r="AA3" s="41"/>
      <c r="AB3" s="41"/>
    </row>
    <row r="4" spans="1:28" s="90" customFormat="1" ht="30" customHeight="1" x14ac:dyDescent="0.25">
      <c r="A4" s="331" t="s">
        <v>0</v>
      </c>
      <c r="B4" s="434" t="s">
        <v>1</v>
      </c>
      <c r="C4" s="435"/>
      <c r="D4" s="331" t="s">
        <v>2</v>
      </c>
      <c r="E4" s="41"/>
      <c r="F4" s="41"/>
      <c r="G4" s="41"/>
      <c r="H4" s="41"/>
      <c r="I4" s="41"/>
      <c r="J4" s="41"/>
      <c r="K4" s="41"/>
      <c r="L4" s="41"/>
      <c r="M4" s="41"/>
      <c r="N4" s="41"/>
      <c r="O4" s="41"/>
      <c r="P4" s="41"/>
      <c r="Q4" s="41"/>
      <c r="R4" s="41"/>
      <c r="S4" s="41"/>
      <c r="T4" s="41"/>
      <c r="U4" s="41"/>
      <c r="V4" s="41"/>
      <c r="W4" s="41"/>
      <c r="X4" s="41"/>
      <c r="Y4" s="41"/>
      <c r="Z4" s="41"/>
      <c r="AA4" s="41"/>
      <c r="AB4" s="41"/>
    </row>
    <row r="5" spans="1:28" s="90" customFormat="1" ht="126" x14ac:dyDescent="0.25">
      <c r="A5" s="436" t="s">
        <v>1061</v>
      </c>
      <c r="B5" s="281" t="s">
        <v>42</v>
      </c>
      <c r="C5" s="74" t="s">
        <v>1062</v>
      </c>
      <c r="D5" s="87"/>
      <c r="E5" s="41"/>
      <c r="F5" s="41"/>
      <c r="G5" s="41"/>
      <c r="H5" s="41"/>
      <c r="I5" s="41"/>
      <c r="J5" s="41"/>
      <c r="K5" s="41"/>
      <c r="L5" s="41"/>
      <c r="M5" s="41"/>
      <c r="N5" s="41"/>
      <c r="O5" s="41"/>
      <c r="P5" s="41"/>
      <c r="Q5" s="41"/>
      <c r="R5" s="41"/>
      <c r="S5" s="41"/>
      <c r="T5" s="41"/>
      <c r="U5" s="41"/>
      <c r="V5" s="41"/>
      <c r="W5" s="41"/>
      <c r="X5" s="41"/>
      <c r="Y5" s="41"/>
      <c r="Z5" s="41"/>
      <c r="AA5" s="41"/>
      <c r="AB5" s="41"/>
    </row>
    <row r="6" spans="1:28" s="90" customFormat="1" ht="48" customHeight="1" x14ac:dyDescent="0.25">
      <c r="A6" s="437"/>
      <c r="B6" s="281" t="s">
        <v>37</v>
      </c>
      <c r="C6" s="281" t="s">
        <v>1063</v>
      </c>
      <c r="D6" s="87"/>
      <c r="E6" s="41"/>
      <c r="F6" s="41"/>
      <c r="G6" s="41"/>
      <c r="H6" s="41"/>
      <c r="I6" s="41"/>
      <c r="J6" s="41"/>
      <c r="K6" s="41"/>
      <c r="L6" s="41"/>
      <c r="M6" s="41"/>
      <c r="N6" s="41"/>
      <c r="O6" s="41"/>
      <c r="P6" s="41"/>
      <c r="Q6" s="41"/>
      <c r="R6" s="41"/>
      <c r="S6" s="41"/>
      <c r="T6" s="41"/>
      <c r="U6" s="41"/>
      <c r="V6" s="41"/>
      <c r="W6" s="41"/>
      <c r="X6" s="41"/>
      <c r="Y6" s="41"/>
      <c r="Z6" s="41"/>
      <c r="AA6" s="41"/>
      <c r="AB6" s="41"/>
    </row>
    <row r="7" spans="1:28" s="90" customFormat="1" ht="235.5" customHeight="1" x14ac:dyDescent="0.25">
      <c r="A7" s="437"/>
      <c r="B7" s="281" t="s">
        <v>39</v>
      </c>
      <c r="C7" s="281" t="s">
        <v>1064</v>
      </c>
      <c r="D7" s="87"/>
      <c r="E7" s="41"/>
      <c r="F7" s="41"/>
      <c r="G7" s="41"/>
      <c r="H7" s="41"/>
      <c r="I7" s="41"/>
      <c r="J7" s="41"/>
      <c r="K7" s="41"/>
      <c r="L7" s="41"/>
      <c r="M7" s="41"/>
      <c r="N7" s="41"/>
      <c r="O7" s="41"/>
      <c r="P7" s="41"/>
      <c r="Q7" s="41"/>
      <c r="R7" s="41"/>
      <c r="S7" s="41"/>
      <c r="T7" s="41"/>
      <c r="U7" s="41"/>
      <c r="V7" s="41"/>
      <c r="W7" s="41"/>
      <c r="X7" s="41"/>
      <c r="Y7" s="41"/>
      <c r="Z7" s="41"/>
      <c r="AA7" s="41"/>
      <c r="AB7" s="41"/>
    </row>
    <row r="8" spans="1:28" s="90" customFormat="1" ht="81" customHeight="1" x14ac:dyDescent="0.25">
      <c r="A8" s="438"/>
      <c r="B8" s="281" t="s">
        <v>155</v>
      </c>
      <c r="C8" s="281" t="s">
        <v>1065</v>
      </c>
      <c r="D8" s="87"/>
      <c r="E8" s="41"/>
      <c r="F8" s="41"/>
      <c r="G8" s="41"/>
      <c r="H8" s="41"/>
      <c r="I8" s="41"/>
      <c r="J8" s="41"/>
      <c r="K8" s="41"/>
      <c r="L8" s="41"/>
      <c r="M8" s="41"/>
      <c r="N8" s="41"/>
      <c r="O8" s="41"/>
      <c r="P8" s="41"/>
      <c r="Q8" s="41"/>
      <c r="R8" s="41"/>
      <c r="S8" s="41"/>
      <c r="T8" s="41"/>
      <c r="U8" s="41"/>
      <c r="V8" s="41"/>
      <c r="W8" s="41"/>
      <c r="X8" s="41"/>
      <c r="Y8" s="41"/>
      <c r="Z8" s="41"/>
      <c r="AA8" s="41"/>
      <c r="AB8" s="41"/>
    </row>
    <row r="9" spans="1:28" s="90" customFormat="1" ht="21" x14ac:dyDescent="0.25">
      <c r="A9" s="426" t="s">
        <v>151</v>
      </c>
      <c r="B9" s="281" t="s">
        <v>42</v>
      </c>
      <c r="C9" s="281" t="s">
        <v>152</v>
      </c>
      <c r="D9" s="87"/>
      <c r="E9" s="41"/>
      <c r="F9" s="41"/>
      <c r="G9" s="41"/>
      <c r="H9" s="41"/>
      <c r="I9" s="41"/>
      <c r="J9" s="41"/>
      <c r="K9" s="41"/>
      <c r="L9" s="41"/>
      <c r="M9" s="41"/>
      <c r="N9" s="41"/>
      <c r="O9" s="41"/>
      <c r="P9" s="41"/>
      <c r="Q9" s="41"/>
      <c r="R9" s="41"/>
      <c r="S9" s="41"/>
      <c r="T9" s="41"/>
      <c r="U9" s="41"/>
      <c r="V9" s="41"/>
      <c r="W9" s="41"/>
      <c r="X9" s="41"/>
      <c r="Y9" s="41"/>
      <c r="Z9" s="41"/>
      <c r="AA9" s="41"/>
      <c r="AB9" s="41"/>
    </row>
    <row r="10" spans="1:28" s="90" customFormat="1" ht="42" x14ac:dyDescent="0.25">
      <c r="A10" s="439"/>
      <c r="B10" s="281" t="s">
        <v>37</v>
      </c>
      <c r="C10" s="74" t="s">
        <v>1066</v>
      </c>
      <c r="D10" s="87"/>
      <c r="E10" s="41"/>
      <c r="F10" s="41"/>
      <c r="G10" s="41"/>
      <c r="H10" s="41"/>
      <c r="I10" s="41"/>
      <c r="J10" s="41"/>
      <c r="K10" s="41"/>
      <c r="L10" s="41"/>
      <c r="M10" s="41"/>
      <c r="N10" s="41"/>
      <c r="O10" s="41"/>
      <c r="P10" s="41"/>
      <c r="Q10" s="41"/>
      <c r="R10" s="41"/>
      <c r="S10" s="41"/>
      <c r="T10" s="41"/>
      <c r="U10" s="41"/>
      <c r="V10" s="41"/>
      <c r="W10" s="41"/>
      <c r="X10" s="41"/>
      <c r="Y10" s="41"/>
      <c r="Z10" s="41"/>
      <c r="AA10" s="41"/>
      <c r="AB10" s="41"/>
    </row>
    <row r="11" spans="1:28" s="90" customFormat="1" ht="63" x14ac:dyDescent="0.25">
      <c r="A11" s="440"/>
      <c r="B11" s="281" t="s">
        <v>39</v>
      </c>
      <c r="C11" s="74" t="s">
        <v>1067</v>
      </c>
      <c r="D11" s="87"/>
      <c r="E11" s="41"/>
      <c r="F11" s="41"/>
      <c r="G11" s="41"/>
      <c r="H11" s="41"/>
      <c r="I11" s="41"/>
      <c r="J11" s="41"/>
      <c r="K11" s="41"/>
      <c r="L11" s="41"/>
      <c r="M11" s="41"/>
      <c r="N11" s="41"/>
      <c r="O11" s="41"/>
      <c r="P11" s="41"/>
      <c r="Q11" s="41"/>
      <c r="R11" s="41"/>
      <c r="S11" s="41"/>
      <c r="T11" s="41"/>
      <c r="U11" s="41"/>
      <c r="V11" s="41"/>
      <c r="W11" s="41"/>
      <c r="X11" s="41"/>
      <c r="Y11" s="41"/>
      <c r="Z11" s="41"/>
      <c r="AA11" s="41"/>
      <c r="AB11" s="41"/>
    </row>
    <row r="12" spans="1:28" s="287" customFormat="1" ht="148.5" customHeight="1" x14ac:dyDescent="0.25">
      <c r="A12" s="423" t="s">
        <v>166</v>
      </c>
      <c r="B12" s="281" t="s">
        <v>153</v>
      </c>
      <c r="C12" s="281" t="s">
        <v>1068</v>
      </c>
      <c r="D12" s="281"/>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row>
    <row r="13" spans="1:28" s="287" customFormat="1" ht="42" x14ac:dyDescent="0.25">
      <c r="A13" s="424"/>
      <c r="B13" s="281" t="s">
        <v>167</v>
      </c>
      <c r="C13" s="281" t="s">
        <v>1063</v>
      </c>
      <c r="D13" s="281"/>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row>
    <row r="14" spans="1:28" s="287" customFormat="1" ht="189" x14ac:dyDescent="0.25">
      <c r="A14" s="424"/>
      <c r="B14" s="281" t="s">
        <v>154</v>
      </c>
      <c r="C14" s="281" t="s">
        <v>1069</v>
      </c>
      <c r="D14" s="281"/>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row>
    <row r="15" spans="1:28" s="287" customFormat="1" ht="42" x14ac:dyDescent="0.25">
      <c r="A15" s="425"/>
      <c r="B15" s="281" t="s">
        <v>155</v>
      </c>
      <c r="C15" s="281" t="s">
        <v>156</v>
      </c>
      <c r="D15" s="281"/>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row>
    <row r="16" spans="1:28" s="287" customFormat="1" ht="42" x14ac:dyDescent="0.25">
      <c r="A16" s="441" t="s">
        <v>1070</v>
      </c>
      <c r="B16" s="281" t="s">
        <v>42</v>
      </c>
      <c r="C16" s="279" t="s">
        <v>1071</v>
      </c>
      <c r="D16" s="281"/>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row>
    <row r="17" spans="1:28" s="287" customFormat="1" ht="30" customHeight="1" x14ac:dyDescent="0.25">
      <c r="A17" s="442"/>
      <c r="B17" s="423" t="s">
        <v>37</v>
      </c>
      <c r="C17" s="423" t="s">
        <v>1072</v>
      </c>
      <c r="D17" s="281"/>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row>
    <row r="18" spans="1:28" s="287" customFormat="1" ht="21" x14ac:dyDescent="0.25">
      <c r="A18" s="442"/>
      <c r="B18" s="424"/>
      <c r="C18" s="424"/>
      <c r="D18" s="281"/>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row>
    <row r="19" spans="1:28" s="287" customFormat="1" ht="21" x14ac:dyDescent="0.25">
      <c r="A19" s="442"/>
      <c r="B19" s="424"/>
      <c r="C19" s="424"/>
      <c r="D19" s="281"/>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row>
    <row r="20" spans="1:28" s="287" customFormat="1" ht="102.75" customHeight="1" x14ac:dyDescent="0.25">
      <c r="A20" s="442"/>
      <c r="B20" s="425"/>
      <c r="C20" s="425"/>
      <c r="D20" s="281"/>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row>
    <row r="21" spans="1:28" s="287" customFormat="1" ht="102.75" customHeight="1" x14ac:dyDescent="0.25">
      <c r="A21" s="443"/>
      <c r="B21" s="280" t="s">
        <v>43</v>
      </c>
      <c r="C21" s="280" t="s">
        <v>158</v>
      </c>
      <c r="D21" s="281"/>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row>
    <row r="22" spans="1:28" s="287" customFormat="1" ht="142.5" customHeight="1" x14ac:dyDescent="0.25">
      <c r="A22" s="426" t="s">
        <v>1073</v>
      </c>
      <c r="B22" s="281" t="s">
        <v>42</v>
      </c>
      <c r="C22" s="281" t="s">
        <v>1074</v>
      </c>
      <c r="D22" s="281"/>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row>
    <row r="23" spans="1:28" ht="110.25" customHeight="1" x14ac:dyDescent="0.25">
      <c r="A23" s="425"/>
      <c r="B23" s="281" t="s">
        <v>43</v>
      </c>
      <c r="C23" s="281" t="s">
        <v>1075</v>
      </c>
      <c r="D23" s="281"/>
      <c r="E23" s="41"/>
      <c r="F23" s="41"/>
      <c r="G23" s="41"/>
      <c r="H23" s="41"/>
      <c r="I23" s="41"/>
      <c r="J23" s="41"/>
      <c r="K23" s="41"/>
      <c r="L23" s="41"/>
      <c r="M23" s="41"/>
      <c r="N23" s="41"/>
      <c r="O23" s="41"/>
      <c r="P23" s="41"/>
      <c r="Q23" s="41"/>
      <c r="R23" s="41"/>
      <c r="S23" s="41"/>
      <c r="T23" s="41"/>
      <c r="U23" s="41"/>
      <c r="V23" s="41"/>
      <c r="W23" s="41"/>
      <c r="X23" s="41"/>
      <c r="Y23" s="41"/>
      <c r="Z23" s="41"/>
      <c r="AA23" s="41"/>
      <c r="AB23" s="41"/>
    </row>
    <row r="24" spans="1:28" ht="217.5" customHeight="1" x14ac:dyDescent="0.25">
      <c r="A24" s="427" t="s">
        <v>1076</v>
      </c>
      <c r="B24" s="281" t="s">
        <v>42</v>
      </c>
      <c r="C24" s="281" t="s">
        <v>1077</v>
      </c>
      <c r="D24" s="281"/>
      <c r="E24" s="41"/>
      <c r="F24" s="41"/>
      <c r="G24" s="41"/>
      <c r="H24" s="41"/>
      <c r="I24" s="41"/>
      <c r="J24" s="41"/>
      <c r="K24" s="41"/>
      <c r="L24" s="41"/>
      <c r="M24" s="41"/>
      <c r="N24" s="41"/>
      <c r="O24" s="41"/>
      <c r="P24" s="41"/>
      <c r="Q24" s="41"/>
      <c r="R24" s="41"/>
      <c r="S24" s="41"/>
      <c r="T24" s="41"/>
      <c r="U24" s="41"/>
      <c r="V24" s="41"/>
      <c r="W24" s="41"/>
      <c r="X24" s="41"/>
      <c r="Y24" s="41"/>
      <c r="Z24" s="41"/>
      <c r="AA24" s="41"/>
      <c r="AB24" s="41"/>
    </row>
    <row r="25" spans="1:28" ht="62.25" customHeight="1" x14ac:dyDescent="0.25">
      <c r="A25" s="428"/>
      <c r="B25" s="281" t="s">
        <v>37</v>
      </c>
      <c r="C25" s="281" t="s">
        <v>1078</v>
      </c>
      <c r="D25" s="281"/>
      <c r="E25" s="41"/>
      <c r="F25" s="41"/>
      <c r="G25" s="41"/>
      <c r="H25" s="41"/>
      <c r="I25" s="41"/>
      <c r="J25" s="41"/>
      <c r="K25" s="41"/>
      <c r="L25" s="41"/>
      <c r="M25" s="41"/>
      <c r="N25" s="41"/>
      <c r="O25" s="41"/>
      <c r="P25" s="41"/>
      <c r="Q25" s="41"/>
      <c r="R25" s="41"/>
      <c r="S25" s="41"/>
      <c r="T25" s="41"/>
      <c r="U25" s="41"/>
      <c r="V25" s="41"/>
      <c r="W25" s="41"/>
      <c r="X25" s="41"/>
      <c r="Y25" s="41"/>
      <c r="Z25" s="41"/>
      <c r="AA25" s="41"/>
      <c r="AB25" s="41"/>
    </row>
    <row r="26" spans="1:28" ht="234.75" customHeight="1" x14ac:dyDescent="0.25">
      <c r="A26" s="429"/>
      <c r="B26" s="281" t="s">
        <v>43</v>
      </c>
      <c r="C26" s="74" t="s">
        <v>1079</v>
      </c>
      <c r="D26" s="281"/>
      <c r="E26" s="41"/>
      <c r="F26" s="41"/>
      <c r="G26" s="41"/>
      <c r="H26" s="41"/>
      <c r="I26" s="41"/>
      <c r="J26" s="41"/>
      <c r="K26" s="41"/>
      <c r="L26" s="41"/>
      <c r="M26" s="41"/>
      <c r="N26" s="41"/>
      <c r="O26" s="41"/>
      <c r="P26" s="41"/>
      <c r="Q26" s="41"/>
      <c r="R26" s="41"/>
      <c r="S26" s="41"/>
      <c r="T26" s="41"/>
      <c r="U26" s="41"/>
      <c r="V26" s="41"/>
      <c r="W26" s="41"/>
      <c r="X26" s="41"/>
      <c r="Y26" s="41"/>
      <c r="Z26" s="41"/>
      <c r="AA26" s="41"/>
      <c r="AB26" s="41"/>
    </row>
    <row r="27" spans="1:28" x14ac:dyDescent="0.25">
      <c r="A27" s="286"/>
      <c r="B27" s="286"/>
      <c r="C27" s="286"/>
      <c r="D27" s="286"/>
      <c r="E27" s="41"/>
      <c r="F27" s="41"/>
      <c r="G27" s="41"/>
      <c r="H27" s="41"/>
      <c r="I27" s="41"/>
      <c r="J27" s="41"/>
      <c r="K27" s="41"/>
      <c r="L27" s="41"/>
      <c r="M27" s="41"/>
      <c r="N27" s="41"/>
      <c r="O27" s="41"/>
      <c r="P27" s="41"/>
      <c r="Q27" s="41"/>
      <c r="R27" s="41"/>
      <c r="S27" s="41"/>
      <c r="T27" s="41"/>
      <c r="U27" s="41"/>
      <c r="V27" s="41"/>
      <c r="W27" s="41"/>
      <c r="X27" s="41"/>
      <c r="Y27" s="41"/>
      <c r="Z27" s="41"/>
      <c r="AA27" s="41"/>
      <c r="AB27" s="41"/>
    </row>
    <row r="28" spans="1:28" x14ac:dyDescent="0.25">
      <c r="A28" s="286"/>
      <c r="B28" s="286"/>
      <c r="C28" s="286"/>
      <c r="D28" s="286"/>
      <c r="E28" s="41"/>
      <c r="F28" s="41"/>
      <c r="G28" s="41"/>
      <c r="H28" s="41"/>
      <c r="I28" s="41"/>
      <c r="J28" s="41"/>
      <c r="K28" s="41"/>
      <c r="L28" s="41"/>
      <c r="M28" s="41"/>
      <c r="N28" s="41"/>
      <c r="O28" s="41"/>
      <c r="P28" s="41"/>
      <c r="Q28" s="41"/>
      <c r="R28" s="41"/>
      <c r="S28" s="41"/>
      <c r="T28" s="41"/>
      <c r="U28" s="41"/>
      <c r="V28" s="41"/>
      <c r="W28" s="41"/>
      <c r="X28" s="41"/>
      <c r="Y28" s="41"/>
      <c r="Z28" s="41"/>
      <c r="AA28" s="41"/>
      <c r="AB28" s="41"/>
    </row>
    <row r="29" spans="1:28" ht="29.1" customHeight="1" x14ac:dyDescent="0.25">
      <c r="A29" s="286"/>
      <c r="B29" s="286"/>
      <c r="C29" s="286"/>
      <c r="D29" s="286"/>
      <c r="E29" s="41"/>
      <c r="F29" s="41"/>
      <c r="G29" s="41"/>
      <c r="H29" s="41"/>
      <c r="I29" s="41"/>
      <c r="J29" s="41"/>
      <c r="K29" s="41"/>
      <c r="L29" s="41"/>
      <c r="M29" s="41"/>
      <c r="N29" s="41"/>
      <c r="O29" s="41"/>
      <c r="P29" s="41"/>
      <c r="Q29" s="41"/>
      <c r="R29" s="41"/>
      <c r="S29" s="41"/>
      <c r="T29" s="41"/>
      <c r="U29" s="41"/>
      <c r="V29" s="41"/>
      <c r="W29" s="41"/>
      <c r="X29" s="41"/>
      <c r="Y29" s="41"/>
      <c r="Z29" s="41"/>
      <c r="AA29" s="41"/>
      <c r="AB29" s="41"/>
    </row>
    <row r="30" spans="1:28" ht="29.1" customHeight="1" x14ac:dyDescent="0.25">
      <c r="A30" s="286"/>
      <c r="B30" s="286"/>
      <c r="C30" s="286"/>
      <c r="D30" s="286"/>
      <c r="E30" s="41"/>
      <c r="F30" s="41"/>
      <c r="G30" s="41"/>
      <c r="H30" s="41"/>
      <c r="I30" s="41"/>
      <c r="J30" s="41"/>
      <c r="K30" s="41"/>
      <c r="L30" s="41"/>
      <c r="M30" s="41"/>
      <c r="N30" s="41"/>
      <c r="O30" s="41"/>
      <c r="P30" s="41"/>
      <c r="Q30" s="41"/>
      <c r="R30" s="41"/>
      <c r="S30" s="41"/>
      <c r="T30" s="41"/>
      <c r="U30" s="41"/>
      <c r="V30" s="41"/>
      <c r="W30" s="41"/>
      <c r="X30" s="41"/>
      <c r="Y30" s="41"/>
      <c r="Z30" s="41"/>
      <c r="AA30" s="41"/>
      <c r="AB30" s="41"/>
    </row>
    <row r="31" spans="1:28" ht="29.1" customHeight="1" x14ac:dyDescent="0.25">
      <c r="A31" s="286"/>
      <c r="B31" s="286"/>
      <c r="C31" s="286"/>
      <c r="D31" s="286"/>
      <c r="E31" s="41"/>
      <c r="F31" s="41"/>
      <c r="G31" s="41"/>
      <c r="H31" s="41"/>
      <c r="I31" s="41"/>
      <c r="J31" s="41"/>
      <c r="K31" s="41"/>
      <c r="L31" s="41"/>
      <c r="M31" s="41"/>
      <c r="N31" s="41"/>
      <c r="O31" s="41"/>
      <c r="P31" s="41"/>
      <c r="Q31" s="41"/>
      <c r="R31" s="41"/>
      <c r="S31" s="41"/>
      <c r="T31" s="41"/>
      <c r="U31" s="41"/>
      <c r="V31" s="41"/>
      <c r="W31" s="41"/>
      <c r="X31" s="41"/>
      <c r="Y31" s="41"/>
      <c r="Z31" s="41"/>
      <c r="AA31" s="41"/>
      <c r="AB31" s="41"/>
    </row>
    <row r="32" spans="1:28" ht="29.1" customHeight="1" x14ac:dyDescent="0.25">
      <c r="A32" s="286"/>
      <c r="B32" s="286"/>
      <c r="C32" s="286"/>
      <c r="D32" s="286"/>
      <c r="E32" s="41"/>
      <c r="F32" s="41"/>
      <c r="G32" s="41"/>
      <c r="H32" s="41"/>
      <c r="I32" s="41"/>
      <c r="J32" s="41"/>
      <c r="K32" s="41"/>
      <c r="L32" s="41"/>
      <c r="M32" s="41"/>
      <c r="N32" s="41"/>
      <c r="O32" s="41"/>
      <c r="P32" s="41"/>
      <c r="Q32" s="41"/>
      <c r="R32" s="41"/>
      <c r="S32" s="41"/>
      <c r="T32" s="41"/>
      <c r="U32" s="41"/>
      <c r="V32" s="41"/>
      <c r="W32" s="41"/>
      <c r="X32" s="41"/>
      <c r="Y32" s="41"/>
      <c r="Z32" s="41"/>
      <c r="AA32" s="41"/>
      <c r="AB32" s="41"/>
    </row>
    <row r="33" spans="1:28" ht="29.1" customHeight="1" x14ac:dyDescent="0.25">
      <c r="A33" s="286"/>
      <c r="B33" s="286"/>
      <c r="C33" s="286"/>
      <c r="D33" s="286"/>
      <c r="E33" s="41"/>
      <c r="F33" s="41"/>
      <c r="G33" s="41"/>
      <c r="H33" s="41"/>
      <c r="I33" s="41"/>
      <c r="J33" s="41"/>
      <c r="K33" s="41"/>
      <c r="L33" s="41"/>
      <c r="M33" s="41"/>
      <c r="N33" s="41"/>
      <c r="O33" s="41"/>
      <c r="P33" s="41"/>
      <c r="Q33" s="41"/>
      <c r="R33" s="41"/>
      <c r="S33" s="41"/>
      <c r="T33" s="41"/>
      <c r="U33" s="41"/>
      <c r="V33" s="41"/>
      <c r="W33" s="41"/>
      <c r="X33" s="41"/>
      <c r="Y33" s="41"/>
      <c r="Z33" s="41"/>
      <c r="AA33" s="41"/>
      <c r="AB33" s="41"/>
    </row>
    <row r="34" spans="1:28" ht="29.1" customHeight="1" x14ac:dyDescent="0.25">
      <c r="A34" s="286"/>
      <c r="B34" s="286"/>
      <c r="C34" s="286"/>
      <c r="D34" s="286"/>
      <c r="E34" s="41"/>
      <c r="F34" s="41"/>
      <c r="G34" s="41"/>
      <c r="H34" s="41"/>
      <c r="I34" s="41"/>
      <c r="J34" s="41"/>
      <c r="K34" s="41"/>
      <c r="L34" s="41"/>
      <c r="M34" s="41"/>
      <c r="N34" s="41"/>
      <c r="O34" s="41"/>
      <c r="P34" s="41"/>
      <c r="Q34" s="41"/>
      <c r="R34" s="41"/>
      <c r="S34" s="41"/>
      <c r="T34" s="41"/>
      <c r="U34" s="41"/>
      <c r="V34" s="41"/>
      <c r="W34" s="41"/>
      <c r="X34" s="41"/>
      <c r="Y34" s="41"/>
      <c r="Z34" s="41"/>
      <c r="AA34" s="41"/>
      <c r="AB34" s="41"/>
    </row>
    <row r="35" spans="1:28" ht="29.1" customHeight="1" x14ac:dyDescent="0.25">
      <c r="A35" s="286"/>
      <c r="B35" s="286"/>
      <c r="C35" s="286"/>
      <c r="D35" s="286"/>
      <c r="E35" s="41"/>
      <c r="F35" s="41"/>
      <c r="G35" s="41"/>
      <c r="H35" s="41"/>
      <c r="I35" s="41"/>
      <c r="J35" s="41"/>
      <c r="K35" s="41"/>
      <c r="L35" s="41"/>
      <c r="M35" s="41"/>
      <c r="N35" s="41"/>
      <c r="O35" s="41"/>
      <c r="P35" s="41"/>
      <c r="Q35" s="41"/>
      <c r="R35" s="41"/>
      <c r="S35" s="41"/>
      <c r="T35" s="41"/>
      <c r="U35" s="41"/>
      <c r="V35" s="41"/>
      <c r="W35" s="41"/>
      <c r="X35" s="41"/>
      <c r="Y35" s="41"/>
      <c r="Z35" s="41"/>
      <c r="AA35" s="41"/>
      <c r="AB35" s="41"/>
    </row>
    <row r="36" spans="1:28" ht="29.1" customHeight="1" x14ac:dyDescent="0.25">
      <c r="A36" s="286"/>
      <c r="B36" s="286"/>
      <c r="C36" s="286"/>
      <c r="D36" s="286"/>
      <c r="E36" s="41"/>
      <c r="F36" s="41"/>
      <c r="G36" s="41"/>
      <c r="H36" s="41"/>
      <c r="I36" s="41"/>
      <c r="J36" s="41"/>
      <c r="K36" s="41"/>
      <c r="L36" s="41"/>
      <c r="M36" s="41"/>
      <c r="N36" s="41"/>
      <c r="O36" s="41"/>
      <c r="P36" s="41"/>
      <c r="Q36" s="41"/>
      <c r="R36" s="41"/>
      <c r="S36" s="41"/>
      <c r="T36" s="41"/>
      <c r="U36" s="41"/>
      <c r="V36" s="41"/>
      <c r="W36" s="41"/>
      <c r="X36" s="41"/>
      <c r="Y36" s="41"/>
      <c r="Z36" s="41"/>
      <c r="AA36" s="41"/>
      <c r="AB36" s="41"/>
    </row>
    <row r="37" spans="1:28" ht="29.1" customHeight="1" x14ac:dyDescent="0.25">
      <c r="A37" s="286"/>
      <c r="B37" s="286"/>
      <c r="C37" s="286"/>
      <c r="D37" s="286"/>
      <c r="E37" s="41"/>
      <c r="F37" s="41"/>
      <c r="G37" s="41"/>
      <c r="H37" s="41"/>
      <c r="I37" s="41"/>
      <c r="J37" s="41"/>
      <c r="K37" s="41"/>
      <c r="L37" s="41"/>
      <c r="M37" s="41"/>
      <c r="N37" s="41"/>
      <c r="O37" s="41"/>
      <c r="P37" s="41"/>
      <c r="Q37" s="41"/>
      <c r="R37" s="41"/>
      <c r="S37" s="41"/>
      <c r="T37" s="41"/>
      <c r="U37" s="41"/>
      <c r="V37" s="41"/>
      <c r="W37" s="41"/>
      <c r="X37" s="41"/>
      <c r="Y37" s="41"/>
      <c r="Z37" s="41"/>
      <c r="AA37" s="41"/>
      <c r="AB37" s="41"/>
    </row>
    <row r="38" spans="1:28" ht="29.1" customHeight="1" x14ac:dyDescent="0.25">
      <c r="A38" s="286"/>
      <c r="B38" s="286"/>
      <c r="C38" s="286"/>
      <c r="D38" s="286"/>
      <c r="E38" s="41"/>
      <c r="F38" s="41"/>
      <c r="G38" s="41"/>
      <c r="H38" s="41"/>
      <c r="I38" s="41"/>
      <c r="J38" s="41"/>
      <c r="K38" s="41"/>
      <c r="L38" s="41"/>
      <c r="M38" s="41"/>
      <c r="N38" s="41"/>
      <c r="O38" s="41"/>
      <c r="P38" s="41"/>
      <c r="Q38" s="41"/>
      <c r="R38" s="41"/>
      <c r="S38" s="41"/>
      <c r="T38" s="41"/>
      <c r="U38" s="41"/>
      <c r="V38" s="41"/>
      <c r="W38" s="41"/>
      <c r="X38" s="41"/>
      <c r="Y38" s="41"/>
      <c r="Z38" s="41"/>
      <c r="AA38" s="41"/>
      <c r="AB38" s="41"/>
    </row>
    <row r="39" spans="1:28" ht="29.1" customHeight="1" x14ac:dyDescent="0.25">
      <c r="A39" s="286"/>
      <c r="B39" s="286"/>
      <c r="C39" s="286"/>
      <c r="D39" s="286"/>
      <c r="E39" s="41"/>
      <c r="F39" s="41"/>
      <c r="G39" s="41"/>
      <c r="H39" s="41"/>
      <c r="I39" s="41"/>
      <c r="J39" s="41"/>
      <c r="K39" s="41"/>
      <c r="L39" s="41"/>
      <c r="M39" s="41"/>
      <c r="N39" s="41"/>
      <c r="O39" s="41"/>
      <c r="P39" s="41"/>
      <c r="Q39" s="41"/>
      <c r="R39" s="41"/>
      <c r="S39" s="41"/>
      <c r="T39" s="41"/>
      <c r="U39" s="41"/>
      <c r="V39" s="41"/>
      <c r="W39" s="41"/>
      <c r="X39" s="41"/>
      <c r="Y39" s="41"/>
      <c r="Z39" s="41"/>
      <c r="AA39" s="41"/>
      <c r="AB39" s="41"/>
    </row>
    <row r="40" spans="1:28" ht="29.1" customHeight="1" x14ac:dyDescent="0.25">
      <c r="A40" s="286"/>
      <c r="B40" s="286"/>
      <c r="C40" s="286"/>
      <c r="D40" s="286"/>
      <c r="E40" s="41"/>
      <c r="F40" s="41"/>
      <c r="G40" s="41"/>
      <c r="H40" s="41"/>
      <c r="I40" s="41"/>
      <c r="J40" s="41"/>
      <c r="K40" s="41"/>
      <c r="L40" s="41"/>
      <c r="M40" s="41"/>
      <c r="N40" s="41"/>
      <c r="O40" s="41"/>
      <c r="P40" s="41"/>
      <c r="Q40" s="41"/>
      <c r="R40" s="41"/>
      <c r="S40" s="41"/>
      <c r="T40" s="41"/>
      <c r="U40" s="41"/>
      <c r="V40" s="41"/>
      <c r="W40" s="41"/>
      <c r="X40" s="41"/>
      <c r="Y40" s="41"/>
      <c r="Z40" s="41"/>
      <c r="AA40" s="41"/>
      <c r="AB40" s="41"/>
    </row>
    <row r="41" spans="1:28" ht="29.1" customHeight="1" x14ac:dyDescent="0.25">
      <c r="A41" s="286"/>
      <c r="B41" s="286"/>
      <c r="C41" s="286"/>
      <c r="D41" s="286"/>
      <c r="E41" s="41"/>
      <c r="F41" s="41"/>
      <c r="G41" s="41"/>
      <c r="H41" s="41"/>
      <c r="I41" s="41"/>
      <c r="J41" s="41"/>
      <c r="K41" s="41"/>
      <c r="L41" s="41"/>
      <c r="M41" s="41"/>
      <c r="N41" s="41"/>
      <c r="O41" s="41"/>
      <c r="P41" s="41"/>
      <c r="Q41" s="41"/>
      <c r="R41" s="41"/>
      <c r="S41" s="41"/>
      <c r="T41" s="41"/>
      <c r="U41" s="41"/>
      <c r="V41" s="41"/>
      <c r="W41" s="41"/>
      <c r="X41" s="41"/>
      <c r="Y41" s="41"/>
      <c r="Z41" s="41"/>
      <c r="AA41" s="41"/>
      <c r="AB41" s="41"/>
    </row>
    <row r="42" spans="1:28" ht="29.1" customHeight="1" x14ac:dyDescent="0.25">
      <c r="A42" s="286"/>
      <c r="B42" s="286"/>
      <c r="C42" s="286"/>
      <c r="D42" s="286"/>
      <c r="E42" s="41"/>
      <c r="F42" s="41"/>
      <c r="G42" s="41"/>
      <c r="H42" s="41"/>
      <c r="I42" s="41"/>
      <c r="J42" s="41"/>
      <c r="K42" s="41"/>
      <c r="L42" s="41"/>
      <c r="M42" s="41"/>
      <c r="N42" s="41"/>
      <c r="O42" s="41"/>
      <c r="P42" s="41"/>
      <c r="Q42" s="41"/>
      <c r="R42" s="41"/>
      <c r="S42" s="41"/>
      <c r="T42" s="41"/>
      <c r="U42" s="41"/>
      <c r="V42" s="41"/>
      <c r="W42" s="41"/>
      <c r="X42" s="41"/>
      <c r="Y42" s="41"/>
      <c r="Z42" s="41"/>
      <c r="AA42" s="41"/>
      <c r="AB42" s="41"/>
    </row>
    <row r="43" spans="1:28" ht="29.1" customHeight="1" x14ac:dyDescent="0.25">
      <c r="A43" s="286"/>
      <c r="B43" s="286"/>
      <c r="C43" s="286"/>
      <c r="D43" s="286"/>
      <c r="E43" s="41"/>
      <c r="F43" s="41"/>
      <c r="G43" s="41"/>
      <c r="H43" s="41"/>
      <c r="I43" s="41"/>
      <c r="J43" s="41"/>
      <c r="K43" s="41"/>
      <c r="L43" s="41"/>
      <c r="M43" s="41"/>
      <c r="N43" s="41"/>
      <c r="O43" s="41"/>
      <c r="P43" s="41"/>
      <c r="Q43" s="41"/>
      <c r="R43" s="41"/>
      <c r="S43" s="41"/>
      <c r="T43" s="41"/>
      <c r="U43" s="41"/>
      <c r="V43" s="41"/>
      <c r="W43" s="41"/>
      <c r="X43" s="41"/>
      <c r="Y43" s="41"/>
      <c r="Z43" s="41"/>
      <c r="AA43" s="41"/>
      <c r="AB43" s="41"/>
    </row>
    <row r="44" spans="1:28" ht="29.1" customHeight="1" x14ac:dyDescent="0.25">
      <c r="A44" s="286"/>
      <c r="B44" s="286"/>
      <c r="C44" s="286"/>
      <c r="D44" s="286"/>
      <c r="E44" s="41"/>
      <c r="F44" s="41"/>
      <c r="G44" s="41"/>
      <c r="H44" s="41"/>
      <c r="I44" s="41"/>
      <c r="J44" s="41"/>
      <c r="K44" s="41"/>
      <c r="L44" s="41"/>
      <c r="M44" s="41"/>
      <c r="N44" s="41"/>
      <c r="O44" s="41"/>
      <c r="P44" s="41"/>
      <c r="Q44" s="41"/>
      <c r="R44" s="41"/>
      <c r="S44" s="41"/>
      <c r="T44" s="41"/>
      <c r="U44" s="41"/>
      <c r="V44" s="41"/>
      <c r="W44" s="41"/>
      <c r="X44" s="41"/>
      <c r="Y44" s="41"/>
      <c r="Z44" s="41"/>
      <c r="AA44" s="41"/>
      <c r="AB44" s="41"/>
    </row>
    <row r="45" spans="1:28" ht="29.1" customHeight="1" x14ac:dyDescent="0.25">
      <c r="A45" s="286"/>
      <c r="B45" s="286"/>
      <c r="C45" s="286"/>
      <c r="D45" s="286"/>
      <c r="E45" s="41"/>
      <c r="F45" s="41"/>
      <c r="G45" s="41"/>
      <c r="H45" s="41"/>
      <c r="I45" s="41"/>
      <c r="J45" s="41"/>
      <c r="K45" s="41"/>
      <c r="L45" s="41"/>
      <c r="M45" s="41"/>
      <c r="N45" s="41"/>
      <c r="O45" s="41"/>
      <c r="P45" s="41"/>
      <c r="Q45" s="41"/>
      <c r="R45" s="41"/>
      <c r="S45" s="41"/>
      <c r="T45" s="41"/>
      <c r="U45" s="41"/>
      <c r="V45" s="41"/>
      <c r="W45" s="41"/>
      <c r="X45" s="41"/>
      <c r="Y45" s="41"/>
      <c r="Z45" s="41"/>
      <c r="AA45" s="41"/>
      <c r="AB45" s="41"/>
    </row>
    <row r="46" spans="1:28" ht="29.1" customHeight="1" x14ac:dyDescent="0.25">
      <c r="A46" s="286"/>
      <c r="B46" s="286"/>
      <c r="C46" s="286"/>
      <c r="D46" s="286"/>
      <c r="E46" s="41"/>
      <c r="F46" s="41"/>
      <c r="G46" s="41"/>
      <c r="H46" s="41"/>
      <c r="I46" s="41"/>
      <c r="J46" s="41"/>
      <c r="K46" s="41"/>
      <c r="L46" s="41"/>
      <c r="M46" s="41"/>
      <c r="N46" s="41"/>
      <c r="O46" s="41"/>
      <c r="P46" s="41"/>
      <c r="Q46" s="41"/>
      <c r="R46" s="41"/>
      <c r="S46" s="41"/>
      <c r="T46" s="41"/>
      <c r="U46" s="41"/>
      <c r="V46" s="41"/>
      <c r="W46" s="41"/>
      <c r="X46" s="41"/>
      <c r="Y46" s="41"/>
      <c r="Z46" s="41"/>
      <c r="AA46" s="41"/>
      <c r="AB46" s="41"/>
    </row>
    <row r="47" spans="1:28" ht="29.1" customHeight="1" x14ac:dyDescent="0.25">
      <c r="A47" s="286"/>
      <c r="B47" s="286"/>
      <c r="C47" s="286"/>
      <c r="D47" s="286"/>
      <c r="E47" s="41"/>
      <c r="F47" s="41"/>
      <c r="G47" s="41"/>
      <c r="H47" s="41"/>
      <c r="I47" s="41"/>
      <c r="J47" s="41"/>
      <c r="K47" s="41"/>
      <c r="L47" s="41"/>
      <c r="M47" s="41"/>
      <c r="N47" s="41"/>
      <c r="O47" s="41"/>
      <c r="P47" s="41"/>
      <c r="Q47" s="41"/>
      <c r="R47" s="41"/>
      <c r="S47" s="41"/>
      <c r="T47" s="41"/>
      <c r="U47" s="41"/>
      <c r="V47" s="41"/>
      <c r="W47" s="41"/>
      <c r="X47" s="41"/>
      <c r="Y47" s="41"/>
      <c r="Z47" s="41"/>
      <c r="AA47" s="41"/>
      <c r="AB47" s="41"/>
    </row>
    <row r="48" spans="1:28" ht="29.1" customHeight="1" x14ac:dyDescent="0.25">
      <c r="A48" s="286"/>
      <c r="B48" s="286"/>
      <c r="C48" s="286"/>
      <c r="D48" s="286"/>
      <c r="E48" s="41"/>
      <c r="F48" s="41"/>
      <c r="G48" s="41"/>
      <c r="H48" s="41"/>
      <c r="I48" s="41"/>
      <c r="J48" s="41"/>
      <c r="K48" s="41"/>
      <c r="L48" s="41"/>
      <c r="M48" s="41"/>
      <c r="N48" s="41"/>
      <c r="O48" s="41"/>
      <c r="P48" s="41"/>
      <c r="Q48" s="41"/>
      <c r="R48" s="41"/>
      <c r="S48" s="41"/>
      <c r="T48" s="41"/>
      <c r="U48" s="41"/>
      <c r="V48" s="41"/>
      <c r="W48" s="41"/>
      <c r="X48" s="41"/>
      <c r="Y48" s="41"/>
      <c r="Z48" s="41"/>
      <c r="AA48" s="41"/>
      <c r="AB48" s="41"/>
    </row>
    <row r="49" spans="1:28" ht="29.1" customHeight="1" x14ac:dyDescent="0.25">
      <c r="A49" s="286"/>
      <c r="B49" s="286"/>
      <c r="C49" s="286"/>
      <c r="D49" s="286"/>
      <c r="E49" s="41"/>
      <c r="F49" s="41"/>
      <c r="G49" s="41"/>
      <c r="H49" s="41"/>
      <c r="I49" s="41"/>
      <c r="J49" s="41"/>
      <c r="K49" s="41"/>
      <c r="L49" s="41"/>
      <c r="M49" s="41"/>
      <c r="N49" s="41"/>
      <c r="O49" s="41"/>
      <c r="P49" s="41"/>
      <c r="Q49" s="41"/>
      <c r="R49" s="41"/>
      <c r="S49" s="41"/>
      <c r="T49" s="41"/>
      <c r="U49" s="41"/>
      <c r="V49" s="41"/>
      <c r="W49" s="41"/>
      <c r="X49" s="41"/>
      <c r="Y49" s="41"/>
      <c r="Z49" s="41"/>
      <c r="AA49" s="41"/>
      <c r="AB49" s="41"/>
    </row>
    <row r="50" spans="1:28" ht="29.1" customHeight="1" x14ac:dyDescent="0.25">
      <c r="A50" s="286"/>
      <c r="B50" s="286"/>
      <c r="C50" s="286"/>
      <c r="D50" s="286"/>
      <c r="E50" s="41"/>
      <c r="F50" s="41"/>
      <c r="G50" s="41"/>
      <c r="H50" s="41"/>
      <c r="I50" s="41"/>
      <c r="J50" s="41"/>
      <c r="K50" s="41"/>
      <c r="L50" s="41"/>
      <c r="M50" s="41"/>
      <c r="N50" s="41"/>
      <c r="O50" s="41"/>
      <c r="P50" s="41"/>
      <c r="Q50" s="41"/>
      <c r="R50" s="41"/>
      <c r="S50" s="41"/>
      <c r="T50" s="41"/>
      <c r="U50" s="41"/>
      <c r="V50" s="41"/>
      <c r="W50" s="41"/>
      <c r="X50" s="41"/>
      <c r="Y50" s="41"/>
      <c r="Z50" s="41"/>
      <c r="AA50" s="41"/>
      <c r="AB50" s="41"/>
    </row>
    <row r="51" spans="1:28" ht="29.1" customHeight="1" x14ac:dyDescent="0.25">
      <c r="A51" s="286"/>
      <c r="B51" s="286"/>
      <c r="C51" s="286"/>
      <c r="D51" s="286"/>
      <c r="E51" s="41"/>
      <c r="F51" s="41"/>
      <c r="G51" s="41"/>
      <c r="H51" s="41"/>
      <c r="I51" s="41"/>
      <c r="J51" s="41"/>
      <c r="K51" s="41"/>
      <c r="L51" s="41"/>
      <c r="M51" s="41"/>
      <c r="N51" s="41"/>
      <c r="O51" s="41"/>
      <c r="P51" s="41"/>
      <c r="Q51" s="41"/>
      <c r="R51" s="41"/>
      <c r="S51" s="41"/>
      <c r="T51" s="41"/>
      <c r="U51" s="41"/>
      <c r="V51" s="41"/>
      <c r="W51" s="41"/>
      <c r="X51" s="41"/>
      <c r="Y51" s="41"/>
      <c r="Z51" s="41"/>
      <c r="AA51" s="41"/>
      <c r="AB51" s="41"/>
    </row>
    <row r="52" spans="1:28" ht="29.1" customHeight="1" x14ac:dyDescent="0.25">
      <c r="A52" s="286"/>
      <c r="B52" s="286"/>
      <c r="C52" s="286"/>
      <c r="D52" s="286"/>
      <c r="E52" s="41"/>
      <c r="F52" s="41"/>
      <c r="G52" s="41"/>
      <c r="H52" s="41"/>
      <c r="I52" s="41"/>
      <c r="J52" s="41"/>
      <c r="K52" s="41"/>
      <c r="L52" s="41"/>
      <c r="M52" s="41"/>
      <c r="N52" s="41"/>
      <c r="O52" s="41"/>
      <c r="P52" s="41"/>
      <c r="Q52" s="41"/>
      <c r="R52" s="41"/>
      <c r="S52" s="41"/>
      <c r="T52" s="41"/>
      <c r="U52" s="41"/>
      <c r="V52" s="41"/>
      <c r="W52" s="41"/>
      <c r="X52" s="41"/>
      <c r="Y52" s="41"/>
      <c r="Z52" s="41"/>
      <c r="AA52" s="41"/>
      <c r="AB52" s="41"/>
    </row>
    <row r="53" spans="1:28" ht="29.1" customHeight="1" x14ac:dyDescent="0.25">
      <c r="A53" s="286"/>
      <c r="B53" s="286"/>
      <c r="C53" s="286"/>
      <c r="D53" s="286"/>
      <c r="E53" s="41"/>
      <c r="F53" s="41"/>
      <c r="G53" s="41"/>
      <c r="H53" s="41"/>
      <c r="I53" s="41"/>
      <c r="J53" s="41"/>
      <c r="K53" s="41"/>
      <c r="L53" s="41"/>
      <c r="M53" s="41"/>
      <c r="N53" s="41"/>
      <c r="O53" s="41"/>
      <c r="P53" s="41"/>
      <c r="Q53" s="41"/>
      <c r="R53" s="41"/>
      <c r="S53" s="41"/>
      <c r="T53" s="41"/>
      <c r="U53" s="41"/>
      <c r="V53" s="41"/>
      <c r="W53" s="41"/>
      <c r="X53" s="41"/>
      <c r="Y53" s="41"/>
      <c r="Z53" s="41"/>
      <c r="AA53" s="41"/>
      <c r="AB53" s="41"/>
    </row>
    <row r="54" spans="1:28" ht="29.1" customHeight="1" x14ac:dyDescent="0.25">
      <c r="A54" s="286"/>
      <c r="B54" s="286"/>
      <c r="C54" s="286"/>
      <c r="D54" s="286"/>
      <c r="E54" s="41"/>
      <c r="F54" s="41"/>
      <c r="G54" s="41"/>
      <c r="H54" s="41"/>
      <c r="I54" s="41"/>
      <c r="J54" s="41"/>
      <c r="K54" s="41"/>
      <c r="L54" s="41"/>
      <c r="M54" s="41"/>
      <c r="N54" s="41"/>
      <c r="O54" s="41"/>
      <c r="P54" s="41"/>
      <c r="Q54" s="41"/>
      <c r="R54" s="41"/>
      <c r="S54" s="41"/>
      <c r="T54" s="41"/>
      <c r="U54" s="41"/>
      <c r="V54" s="41"/>
      <c r="W54" s="41"/>
      <c r="X54" s="41"/>
      <c r="Y54" s="41"/>
      <c r="Z54" s="41"/>
      <c r="AA54" s="41"/>
      <c r="AB54" s="41"/>
    </row>
    <row r="55" spans="1:28" ht="29.1" customHeight="1" x14ac:dyDescent="0.25">
      <c r="A55" s="286"/>
      <c r="B55" s="286"/>
      <c r="C55" s="286"/>
      <c r="D55" s="286"/>
      <c r="E55" s="41"/>
      <c r="F55" s="41"/>
      <c r="G55" s="41"/>
      <c r="H55" s="41"/>
      <c r="I55" s="41"/>
      <c r="J55" s="41"/>
      <c r="K55" s="41"/>
      <c r="L55" s="41"/>
      <c r="M55" s="41"/>
      <c r="N55" s="41"/>
      <c r="O55" s="41"/>
      <c r="P55" s="41"/>
      <c r="Q55" s="41"/>
      <c r="R55" s="41"/>
      <c r="S55" s="41"/>
      <c r="T55" s="41"/>
      <c r="U55" s="41"/>
      <c r="V55" s="41"/>
      <c r="W55" s="41"/>
      <c r="X55" s="41"/>
      <c r="Y55" s="41"/>
      <c r="Z55" s="41"/>
      <c r="AA55" s="41"/>
      <c r="AB55" s="41"/>
    </row>
    <row r="56" spans="1:28" ht="29.1" customHeight="1" x14ac:dyDescent="0.25">
      <c r="A56" s="286"/>
      <c r="B56" s="286"/>
      <c r="C56" s="286"/>
      <c r="D56" s="286"/>
      <c r="E56" s="41"/>
      <c r="F56" s="41"/>
      <c r="G56" s="41"/>
      <c r="H56" s="41"/>
      <c r="I56" s="41"/>
      <c r="J56" s="41"/>
      <c r="K56" s="41"/>
      <c r="L56" s="41"/>
      <c r="M56" s="41"/>
      <c r="N56" s="41"/>
      <c r="O56" s="41"/>
      <c r="P56" s="41"/>
      <c r="Q56" s="41"/>
      <c r="R56" s="41"/>
      <c r="S56" s="41"/>
      <c r="T56" s="41"/>
      <c r="U56" s="41"/>
      <c r="V56" s="41"/>
      <c r="W56" s="41"/>
      <c r="X56" s="41"/>
      <c r="Y56" s="41"/>
      <c r="Z56" s="41"/>
      <c r="AA56" s="41"/>
      <c r="AB56" s="41"/>
    </row>
    <row r="57" spans="1:28" ht="29.1" customHeight="1" x14ac:dyDescent="0.25">
      <c r="A57" s="286"/>
      <c r="B57" s="286"/>
      <c r="C57" s="286"/>
      <c r="D57" s="286"/>
      <c r="E57" s="41"/>
      <c r="F57" s="41"/>
      <c r="G57" s="41"/>
      <c r="H57" s="41"/>
      <c r="I57" s="41"/>
      <c r="J57" s="41"/>
      <c r="K57" s="41"/>
      <c r="L57" s="41"/>
      <c r="M57" s="41"/>
      <c r="N57" s="41"/>
      <c r="O57" s="41"/>
      <c r="P57" s="41"/>
      <c r="Q57" s="41"/>
      <c r="R57" s="41"/>
      <c r="S57" s="41"/>
      <c r="T57" s="41"/>
      <c r="U57" s="41"/>
      <c r="V57" s="41"/>
      <c r="W57" s="41"/>
      <c r="X57" s="41"/>
      <c r="Y57" s="41"/>
      <c r="Z57" s="41"/>
      <c r="AA57" s="41"/>
      <c r="AB57" s="41"/>
    </row>
    <row r="58" spans="1:28" ht="29.1" customHeight="1" x14ac:dyDescent="0.25">
      <c r="A58" s="286"/>
      <c r="B58" s="286"/>
      <c r="C58" s="286"/>
      <c r="D58" s="286"/>
      <c r="E58" s="41"/>
      <c r="F58" s="41"/>
      <c r="G58" s="41"/>
      <c r="H58" s="41"/>
      <c r="I58" s="41"/>
      <c r="J58" s="41"/>
      <c r="K58" s="41"/>
      <c r="L58" s="41"/>
      <c r="M58" s="41"/>
      <c r="N58" s="41"/>
      <c r="O58" s="41"/>
      <c r="P58" s="41"/>
      <c r="Q58" s="41"/>
      <c r="R58" s="41"/>
      <c r="S58" s="41"/>
      <c r="T58" s="41"/>
      <c r="U58" s="41"/>
      <c r="V58" s="41"/>
      <c r="W58" s="41"/>
      <c r="X58" s="41"/>
      <c r="Y58" s="41"/>
      <c r="Z58" s="41"/>
      <c r="AA58" s="41"/>
      <c r="AB58" s="41"/>
    </row>
    <row r="59" spans="1:28" ht="29.1" customHeight="1" x14ac:dyDescent="0.25">
      <c r="A59" s="286"/>
      <c r="B59" s="286"/>
      <c r="C59" s="286"/>
      <c r="D59" s="286"/>
      <c r="E59" s="41"/>
      <c r="F59" s="41"/>
      <c r="G59" s="41"/>
      <c r="H59" s="41"/>
      <c r="I59" s="41"/>
      <c r="J59" s="41"/>
      <c r="K59" s="41"/>
      <c r="L59" s="41"/>
      <c r="M59" s="41"/>
      <c r="N59" s="41"/>
      <c r="O59" s="41"/>
      <c r="P59" s="41"/>
      <c r="Q59" s="41"/>
      <c r="R59" s="41"/>
      <c r="S59" s="41"/>
      <c r="T59" s="41"/>
      <c r="U59" s="41"/>
      <c r="V59" s="41"/>
      <c r="W59" s="41"/>
      <c r="X59" s="41"/>
      <c r="Y59" s="41"/>
      <c r="Z59" s="41"/>
      <c r="AA59" s="41"/>
      <c r="AB59" s="41"/>
    </row>
    <row r="60" spans="1:28" ht="29.1" customHeight="1" x14ac:dyDescent="0.25">
      <c r="A60" s="286"/>
      <c r="B60" s="286"/>
      <c r="C60" s="286"/>
      <c r="D60" s="286"/>
      <c r="E60" s="41"/>
      <c r="F60" s="41"/>
      <c r="G60" s="41"/>
      <c r="H60" s="41"/>
      <c r="I60" s="41"/>
      <c r="J60" s="41"/>
      <c r="K60" s="41"/>
      <c r="L60" s="41"/>
      <c r="M60" s="41"/>
      <c r="N60" s="41"/>
      <c r="O60" s="41"/>
      <c r="P60" s="41"/>
      <c r="Q60" s="41"/>
      <c r="R60" s="41"/>
      <c r="S60" s="41"/>
      <c r="T60" s="41"/>
      <c r="U60" s="41"/>
      <c r="V60" s="41"/>
      <c r="W60" s="41"/>
      <c r="X60" s="41"/>
      <c r="Y60" s="41"/>
      <c r="Z60" s="41"/>
      <c r="AA60" s="41"/>
      <c r="AB60" s="41"/>
    </row>
    <row r="61" spans="1:28" ht="29.1" customHeight="1" x14ac:dyDescent="0.25">
      <c r="A61" s="286"/>
      <c r="B61" s="286"/>
      <c r="C61" s="286"/>
      <c r="D61" s="286"/>
      <c r="E61" s="41"/>
      <c r="F61" s="41"/>
      <c r="G61" s="41"/>
      <c r="H61" s="41"/>
      <c r="I61" s="41"/>
      <c r="J61" s="41"/>
      <c r="K61" s="41"/>
      <c r="L61" s="41"/>
      <c r="M61" s="41"/>
      <c r="N61" s="41"/>
      <c r="O61" s="41"/>
      <c r="P61" s="41"/>
      <c r="Q61" s="41"/>
      <c r="R61" s="41"/>
      <c r="S61" s="41"/>
      <c r="T61" s="41"/>
      <c r="U61" s="41"/>
      <c r="V61" s="41"/>
      <c r="W61" s="41"/>
      <c r="X61" s="41"/>
      <c r="Y61" s="41"/>
      <c r="Z61" s="41"/>
      <c r="AA61" s="41"/>
      <c r="AB61" s="41"/>
    </row>
    <row r="62" spans="1:28" ht="29.1" customHeight="1" x14ac:dyDescent="0.25">
      <c r="A62" s="286"/>
      <c r="B62" s="286"/>
      <c r="C62" s="286"/>
      <c r="D62" s="286"/>
      <c r="E62" s="41"/>
      <c r="F62" s="41"/>
      <c r="G62" s="41"/>
      <c r="H62" s="41"/>
      <c r="I62" s="41"/>
      <c r="J62" s="41"/>
      <c r="K62" s="41"/>
      <c r="L62" s="41"/>
      <c r="M62" s="41"/>
      <c r="N62" s="41"/>
      <c r="O62" s="41"/>
      <c r="P62" s="41"/>
      <c r="Q62" s="41"/>
      <c r="R62" s="41"/>
      <c r="S62" s="41"/>
      <c r="T62" s="41"/>
      <c r="U62" s="41"/>
      <c r="V62" s="41"/>
      <c r="W62" s="41"/>
      <c r="X62" s="41"/>
      <c r="Y62" s="41"/>
      <c r="Z62" s="41"/>
      <c r="AA62" s="41"/>
      <c r="AB62" s="41"/>
    </row>
    <row r="63" spans="1:28" ht="29.1" customHeight="1" x14ac:dyDescent="0.25">
      <c r="A63" s="286"/>
      <c r="B63" s="286"/>
      <c r="C63" s="286"/>
      <c r="D63" s="286"/>
      <c r="E63" s="41"/>
      <c r="F63" s="41"/>
      <c r="G63" s="41"/>
      <c r="H63" s="41"/>
      <c r="I63" s="41"/>
      <c r="J63" s="41"/>
      <c r="K63" s="41"/>
      <c r="L63" s="41"/>
      <c r="M63" s="41"/>
      <c r="N63" s="41"/>
      <c r="O63" s="41"/>
      <c r="P63" s="41"/>
      <c r="Q63" s="41"/>
      <c r="R63" s="41"/>
      <c r="S63" s="41"/>
      <c r="T63" s="41"/>
      <c r="U63" s="41"/>
      <c r="V63" s="41"/>
      <c r="W63" s="41"/>
      <c r="X63" s="41"/>
      <c r="Y63" s="41"/>
      <c r="Z63" s="41"/>
      <c r="AA63" s="41"/>
      <c r="AB63" s="41"/>
    </row>
    <row r="64" spans="1:28" ht="29.1" customHeight="1" x14ac:dyDescent="0.25">
      <c r="A64" s="286"/>
      <c r="B64" s="286"/>
      <c r="C64" s="286"/>
      <c r="D64" s="286"/>
      <c r="E64" s="41"/>
      <c r="F64" s="41"/>
      <c r="G64" s="41"/>
      <c r="H64" s="41"/>
      <c r="I64" s="41"/>
      <c r="J64" s="41"/>
      <c r="K64" s="41"/>
      <c r="L64" s="41"/>
      <c r="M64" s="41"/>
      <c r="N64" s="41"/>
      <c r="O64" s="41"/>
      <c r="P64" s="41"/>
      <c r="Q64" s="41"/>
      <c r="R64" s="41"/>
      <c r="S64" s="41"/>
      <c r="T64" s="41"/>
      <c r="U64" s="41"/>
      <c r="V64" s="41"/>
      <c r="W64" s="41"/>
      <c r="X64" s="41"/>
      <c r="Y64" s="41"/>
      <c r="Z64" s="41"/>
      <c r="AA64" s="41"/>
      <c r="AB64" s="41"/>
    </row>
    <row r="65" spans="1:28" ht="29.1" customHeight="1" x14ac:dyDescent="0.25">
      <c r="A65" s="286"/>
      <c r="B65" s="286"/>
      <c r="C65" s="286"/>
      <c r="D65" s="286"/>
      <c r="E65" s="41"/>
      <c r="F65" s="41"/>
      <c r="G65" s="41"/>
      <c r="H65" s="41"/>
      <c r="I65" s="41"/>
      <c r="J65" s="41"/>
      <c r="K65" s="41"/>
      <c r="L65" s="41"/>
      <c r="M65" s="41"/>
      <c r="N65" s="41"/>
      <c r="O65" s="41"/>
      <c r="P65" s="41"/>
      <c r="Q65" s="41"/>
      <c r="R65" s="41"/>
      <c r="S65" s="41"/>
      <c r="T65" s="41"/>
      <c r="U65" s="41"/>
      <c r="V65" s="41"/>
      <c r="W65" s="41"/>
      <c r="X65" s="41"/>
      <c r="Y65" s="41"/>
      <c r="Z65" s="41"/>
      <c r="AA65" s="41"/>
      <c r="AB65" s="41"/>
    </row>
    <row r="66" spans="1:28" ht="29.1" customHeight="1" x14ac:dyDescent="0.25">
      <c r="A66" s="286"/>
      <c r="B66" s="286"/>
      <c r="C66" s="286"/>
      <c r="D66" s="286"/>
      <c r="E66" s="41"/>
      <c r="F66" s="41"/>
      <c r="G66" s="41"/>
      <c r="H66" s="41"/>
      <c r="I66" s="41"/>
      <c r="J66" s="41"/>
      <c r="K66" s="41"/>
      <c r="L66" s="41"/>
      <c r="M66" s="41"/>
      <c r="N66" s="41"/>
      <c r="O66" s="41"/>
      <c r="P66" s="41"/>
      <c r="Q66" s="41"/>
      <c r="R66" s="41"/>
      <c r="S66" s="41"/>
      <c r="T66" s="41"/>
      <c r="U66" s="41"/>
      <c r="V66" s="41"/>
      <c r="W66" s="41"/>
      <c r="X66" s="41"/>
      <c r="Y66" s="41"/>
      <c r="Z66" s="41"/>
      <c r="AA66" s="41"/>
      <c r="AB66" s="41"/>
    </row>
    <row r="67" spans="1:28" ht="29.1" customHeight="1" x14ac:dyDescent="0.25">
      <c r="A67" s="286"/>
      <c r="B67" s="286"/>
      <c r="C67" s="286"/>
      <c r="D67" s="286"/>
      <c r="E67" s="41"/>
      <c r="F67" s="41"/>
      <c r="G67" s="41"/>
      <c r="H67" s="41"/>
      <c r="I67" s="41"/>
      <c r="J67" s="41"/>
      <c r="K67" s="41"/>
      <c r="L67" s="41"/>
      <c r="M67" s="41"/>
      <c r="N67" s="41"/>
      <c r="O67" s="41"/>
      <c r="P67" s="41"/>
      <c r="Q67" s="41"/>
      <c r="R67" s="41"/>
      <c r="S67" s="41"/>
      <c r="T67" s="41"/>
      <c r="U67" s="41"/>
      <c r="V67" s="41"/>
      <c r="W67" s="41"/>
      <c r="X67" s="41"/>
      <c r="Y67" s="41"/>
      <c r="Z67" s="41"/>
      <c r="AA67" s="41"/>
      <c r="AB67" s="41"/>
    </row>
    <row r="68" spans="1:28" ht="29.1" customHeight="1" x14ac:dyDescent="0.25">
      <c r="A68" s="286"/>
      <c r="B68" s="286"/>
      <c r="C68" s="286"/>
      <c r="D68" s="286"/>
      <c r="E68" s="41"/>
      <c r="F68" s="41"/>
      <c r="G68" s="41"/>
      <c r="H68" s="41"/>
      <c r="I68" s="41"/>
      <c r="J68" s="41"/>
      <c r="K68" s="41"/>
      <c r="L68" s="41"/>
      <c r="M68" s="41"/>
      <c r="N68" s="41"/>
      <c r="O68" s="41"/>
      <c r="P68" s="41"/>
      <c r="Q68" s="41"/>
      <c r="R68" s="41"/>
      <c r="S68" s="41"/>
      <c r="T68" s="41"/>
      <c r="U68" s="41"/>
      <c r="V68" s="41"/>
      <c r="W68" s="41"/>
      <c r="X68" s="41"/>
      <c r="Y68" s="41"/>
      <c r="Z68" s="41"/>
      <c r="AA68" s="41"/>
      <c r="AB68" s="41"/>
    </row>
    <row r="69" spans="1:28" ht="29.1" customHeight="1" x14ac:dyDescent="0.25">
      <c r="A69" s="286"/>
      <c r="B69" s="286"/>
      <c r="C69" s="286"/>
      <c r="D69" s="286"/>
      <c r="E69" s="41"/>
      <c r="F69" s="41"/>
      <c r="G69" s="41"/>
      <c r="H69" s="41"/>
      <c r="I69" s="41"/>
      <c r="J69" s="41"/>
      <c r="K69" s="41"/>
      <c r="L69" s="41"/>
      <c r="M69" s="41"/>
      <c r="N69" s="41"/>
      <c r="O69" s="41"/>
      <c r="P69" s="41"/>
      <c r="Q69" s="41"/>
      <c r="R69" s="41"/>
      <c r="S69" s="41"/>
      <c r="T69" s="41"/>
      <c r="U69" s="41"/>
      <c r="V69" s="41"/>
      <c r="W69" s="41"/>
      <c r="X69" s="41"/>
      <c r="Y69" s="41"/>
      <c r="Z69" s="41"/>
      <c r="AA69" s="41"/>
      <c r="AB69" s="41"/>
    </row>
    <row r="70" spans="1:28" ht="29.1" customHeight="1" x14ac:dyDescent="0.25">
      <c r="A70" s="286"/>
      <c r="B70" s="286"/>
      <c r="C70" s="286"/>
      <c r="D70" s="286"/>
      <c r="E70" s="41"/>
      <c r="F70" s="41"/>
      <c r="G70" s="41"/>
      <c r="H70" s="41"/>
      <c r="I70" s="41"/>
      <c r="J70" s="41"/>
      <c r="K70" s="41"/>
      <c r="L70" s="41"/>
      <c r="M70" s="41"/>
      <c r="N70" s="41"/>
      <c r="O70" s="41"/>
      <c r="P70" s="41"/>
      <c r="Q70" s="41"/>
      <c r="R70" s="41"/>
      <c r="S70" s="41"/>
      <c r="T70" s="41"/>
      <c r="U70" s="41"/>
      <c r="V70" s="41"/>
      <c r="W70" s="41"/>
      <c r="X70" s="41"/>
      <c r="Y70" s="41"/>
      <c r="Z70" s="41"/>
      <c r="AA70" s="41"/>
      <c r="AB70" s="41"/>
    </row>
    <row r="71" spans="1:28" ht="29.1" customHeight="1" x14ac:dyDescent="0.25">
      <c r="A71" s="286"/>
      <c r="B71" s="286"/>
      <c r="C71" s="286"/>
      <c r="D71" s="286"/>
      <c r="E71" s="41"/>
      <c r="F71" s="41"/>
      <c r="G71" s="41"/>
      <c r="H71" s="41"/>
      <c r="I71" s="41"/>
      <c r="J71" s="41"/>
      <c r="K71" s="41"/>
      <c r="L71" s="41"/>
      <c r="M71" s="41"/>
      <c r="N71" s="41"/>
      <c r="O71" s="41"/>
      <c r="P71" s="41"/>
      <c r="Q71" s="41"/>
      <c r="R71" s="41"/>
      <c r="S71" s="41"/>
      <c r="T71" s="41"/>
      <c r="U71" s="41"/>
      <c r="V71" s="41"/>
      <c r="W71" s="41"/>
      <c r="X71" s="41"/>
      <c r="Y71" s="41"/>
      <c r="Z71" s="41"/>
      <c r="AA71" s="41"/>
      <c r="AB71" s="41"/>
    </row>
    <row r="72" spans="1:28" ht="29.1" customHeight="1" x14ac:dyDescent="0.25">
      <c r="A72" s="286"/>
      <c r="B72" s="286"/>
      <c r="C72" s="286"/>
      <c r="D72" s="286"/>
      <c r="E72" s="41"/>
      <c r="F72" s="41"/>
      <c r="G72" s="41"/>
      <c r="H72" s="41"/>
      <c r="I72" s="41"/>
      <c r="J72" s="41"/>
      <c r="K72" s="41"/>
      <c r="L72" s="41"/>
      <c r="M72" s="41"/>
      <c r="N72" s="41"/>
      <c r="O72" s="41"/>
      <c r="P72" s="41"/>
      <c r="Q72" s="41"/>
      <c r="R72" s="41"/>
      <c r="S72" s="41"/>
      <c r="T72" s="41"/>
      <c r="U72" s="41"/>
      <c r="V72" s="41"/>
      <c r="W72" s="41"/>
      <c r="X72" s="41"/>
      <c r="Y72" s="41"/>
      <c r="Z72" s="41"/>
      <c r="AA72" s="41"/>
      <c r="AB72" s="41"/>
    </row>
    <row r="73" spans="1:28" ht="29.1" customHeight="1" x14ac:dyDescent="0.25">
      <c r="A73" s="286"/>
      <c r="B73" s="286"/>
      <c r="C73" s="286"/>
      <c r="D73" s="286"/>
      <c r="E73" s="41"/>
      <c r="F73" s="41"/>
      <c r="G73" s="41"/>
      <c r="H73" s="41"/>
      <c r="I73" s="41"/>
      <c r="J73" s="41"/>
      <c r="K73" s="41"/>
      <c r="L73" s="41"/>
      <c r="M73" s="41"/>
      <c r="N73" s="41"/>
      <c r="O73" s="41"/>
      <c r="P73" s="41"/>
      <c r="Q73" s="41"/>
      <c r="R73" s="41"/>
      <c r="S73" s="41"/>
      <c r="T73" s="41"/>
      <c r="U73" s="41"/>
      <c r="V73" s="41"/>
      <c r="W73" s="41"/>
      <c r="X73" s="41"/>
      <c r="Y73" s="41"/>
      <c r="Z73" s="41"/>
      <c r="AA73" s="41"/>
      <c r="AB73" s="41"/>
    </row>
    <row r="74" spans="1:28" ht="29.1" customHeight="1" x14ac:dyDescent="0.25">
      <c r="A74" s="286"/>
      <c r="B74" s="286"/>
      <c r="C74" s="286"/>
      <c r="D74" s="286"/>
      <c r="E74" s="41"/>
      <c r="F74" s="41"/>
      <c r="G74" s="41"/>
      <c r="H74" s="41"/>
      <c r="I74" s="41"/>
      <c r="J74" s="41"/>
      <c r="K74" s="41"/>
      <c r="L74" s="41"/>
      <c r="M74" s="41"/>
      <c r="N74" s="41"/>
      <c r="O74" s="41"/>
      <c r="P74" s="41"/>
      <c r="Q74" s="41"/>
      <c r="R74" s="41"/>
      <c r="S74" s="41"/>
      <c r="T74" s="41"/>
      <c r="U74" s="41"/>
      <c r="V74" s="41"/>
      <c r="W74" s="41"/>
      <c r="X74" s="41"/>
      <c r="Y74" s="41"/>
      <c r="Z74" s="41"/>
      <c r="AA74" s="41"/>
      <c r="AB74" s="41"/>
    </row>
    <row r="75" spans="1:28" ht="29.1" customHeight="1" x14ac:dyDescent="0.25">
      <c r="A75" s="286"/>
      <c r="B75" s="286"/>
      <c r="C75" s="286"/>
      <c r="D75" s="286"/>
      <c r="E75" s="41"/>
      <c r="F75" s="41"/>
      <c r="G75" s="41"/>
      <c r="H75" s="41"/>
      <c r="I75" s="41"/>
      <c r="J75" s="41"/>
      <c r="K75" s="41"/>
      <c r="L75" s="41"/>
      <c r="M75" s="41"/>
      <c r="N75" s="41"/>
      <c r="O75" s="41"/>
      <c r="P75" s="41"/>
      <c r="Q75" s="41"/>
      <c r="R75" s="41"/>
      <c r="S75" s="41"/>
      <c r="T75" s="41"/>
      <c r="U75" s="41"/>
      <c r="V75" s="41"/>
      <c r="W75" s="41"/>
      <c r="X75" s="41"/>
      <c r="Y75" s="41"/>
      <c r="Z75" s="41"/>
      <c r="AA75" s="41"/>
      <c r="AB75" s="41"/>
    </row>
    <row r="76" spans="1:28" ht="29.1" customHeight="1" x14ac:dyDescent="0.25">
      <c r="A76" s="286"/>
      <c r="B76" s="286"/>
      <c r="C76" s="286"/>
      <c r="D76" s="286"/>
      <c r="E76" s="41"/>
      <c r="F76" s="41"/>
      <c r="G76" s="41"/>
      <c r="H76" s="41"/>
      <c r="I76" s="41"/>
      <c r="J76" s="41"/>
      <c r="K76" s="41"/>
      <c r="L76" s="41"/>
      <c r="M76" s="41"/>
      <c r="N76" s="41"/>
      <c r="O76" s="41"/>
      <c r="P76" s="41"/>
      <c r="Q76" s="41"/>
      <c r="R76" s="41"/>
      <c r="S76" s="41"/>
      <c r="T76" s="41"/>
      <c r="U76" s="41"/>
      <c r="V76" s="41"/>
      <c r="W76" s="41"/>
      <c r="X76" s="41"/>
      <c r="Y76" s="41"/>
      <c r="Z76" s="41"/>
      <c r="AA76" s="41"/>
      <c r="AB76" s="41"/>
    </row>
    <row r="77" spans="1:28" ht="29.1" customHeight="1" x14ac:dyDescent="0.25">
      <c r="A77" s="286"/>
      <c r="B77" s="286"/>
      <c r="C77" s="286"/>
      <c r="D77" s="286"/>
      <c r="E77" s="41"/>
      <c r="F77" s="41"/>
      <c r="G77" s="41"/>
      <c r="H77" s="41"/>
      <c r="I77" s="41"/>
      <c r="J77" s="41"/>
      <c r="K77" s="41"/>
      <c r="L77" s="41"/>
      <c r="M77" s="41"/>
      <c r="N77" s="41"/>
      <c r="O77" s="41"/>
      <c r="P77" s="41"/>
      <c r="Q77" s="41"/>
      <c r="R77" s="41"/>
      <c r="S77" s="41"/>
      <c r="T77" s="41"/>
      <c r="U77" s="41"/>
      <c r="V77" s="41"/>
      <c r="W77" s="41"/>
      <c r="X77" s="41"/>
      <c r="Y77" s="41"/>
      <c r="Z77" s="41"/>
      <c r="AA77" s="41"/>
      <c r="AB77" s="41"/>
    </row>
    <row r="78" spans="1:28" ht="29.1" customHeight="1" x14ac:dyDescent="0.25">
      <c r="A78" s="286"/>
      <c r="B78" s="286"/>
      <c r="C78" s="286"/>
      <c r="D78" s="286"/>
      <c r="E78" s="41"/>
      <c r="F78" s="41"/>
      <c r="G78" s="41"/>
      <c r="H78" s="41"/>
      <c r="I78" s="41"/>
      <c r="J78" s="41"/>
      <c r="K78" s="41"/>
      <c r="L78" s="41"/>
      <c r="M78" s="41"/>
      <c r="N78" s="41"/>
      <c r="O78" s="41"/>
      <c r="P78" s="41"/>
      <c r="Q78" s="41"/>
      <c r="R78" s="41"/>
      <c r="S78" s="41"/>
      <c r="T78" s="41"/>
      <c r="U78" s="41"/>
      <c r="V78" s="41"/>
      <c r="W78" s="41"/>
      <c r="X78" s="41"/>
      <c r="Y78" s="41"/>
      <c r="Z78" s="41"/>
      <c r="AA78" s="41"/>
      <c r="AB78" s="41"/>
    </row>
    <row r="79" spans="1:28" ht="29.1" customHeight="1" x14ac:dyDescent="0.25">
      <c r="A79" s="286"/>
      <c r="B79" s="286"/>
      <c r="C79" s="286"/>
      <c r="D79" s="286"/>
      <c r="E79" s="41"/>
      <c r="F79" s="41"/>
      <c r="G79" s="41"/>
      <c r="H79" s="41"/>
      <c r="I79" s="41"/>
      <c r="J79" s="41"/>
      <c r="K79" s="41"/>
      <c r="L79" s="41"/>
      <c r="M79" s="41"/>
      <c r="N79" s="41"/>
      <c r="O79" s="41"/>
      <c r="P79" s="41"/>
      <c r="Q79" s="41"/>
      <c r="R79" s="41"/>
      <c r="S79" s="41"/>
      <c r="T79" s="41"/>
      <c r="U79" s="41"/>
      <c r="V79" s="41"/>
      <c r="W79" s="41"/>
      <c r="X79" s="41"/>
      <c r="Y79" s="41"/>
      <c r="Z79" s="41"/>
      <c r="AA79" s="41"/>
      <c r="AB79" s="41"/>
    </row>
    <row r="80" spans="1:28" ht="29.1" customHeight="1" x14ac:dyDescent="0.25">
      <c r="A80" s="286"/>
      <c r="B80" s="286"/>
      <c r="C80" s="286"/>
      <c r="D80" s="286"/>
      <c r="E80" s="41"/>
      <c r="F80" s="41"/>
      <c r="G80" s="41"/>
      <c r="H80" s="41"/>
      <c r="I80" s="41"/>
      <c r="J80" s="41"/>
      <c r="K80" s="41"/>
      <c r="L80" s="41"/>
      <c r="M80" s="41"/>
      <c r="N80" s="41"/>
      <c r="O80" s="41"/>
      <c r="P80" s="41"/>
      <c r="Q80" s="41"/>
      <c r="R80" s="41"/>
      <c r="S80" s="41"/>
      <c r="T80" s="41"/>
      <c r="U80" s="41"/>
      <c r="V80" s="41"/>
      <c r="W80" s="41"/>
      <c r="X80" s="41"/>
      <c r="Y80" s="41"/>
      <c r="Z80" s="41"/>
      <c r="AA80" s="41"/>
      <c r="AB80" s="41"/>
    </row>
    <row r="81" spans="1:28" ht="29.1" customHeight="1" x14ac:dyDescent="0.25">
      <c r="A81" s="286"/>
      <c r="B81" s="286"/>
      <c r="C81" s="286"/>
      <c r="D81" s="286"/>
      <c r="E81" s="41"/>
      <c r="F81" s="41"/>
      <c r="G81" s="41"/>
      <c r="H81" s="41"/>
      <c r="I81" s="41"/>
      <c r="J81" s="41"/>
      <c r="K81" s="41"/>
      <c r="L81" s="41"/>
      <c r="M81" s="41"/>
      <c r="N81" s="41"/>
      <c r="O81" s="41"/>
      <c r="P81" s="41"/>
      <c r="Q81" s="41"/>
      <c r="R81" s="41"/>
      <c r="S81" s="41"/>
      <c r="T81" s="41"/>
      <c r="U81" s="41"/>
      <c r="V81" s="41"/>
      <c r="W81" s="41"/>
      <c r="X81" s="41"/>
      <c r="Y81" s="41"/>
      <c r="Z81" s="41"/>
      <c r="AA81" s="41"/>
      <c r="AB81" s="41"/>
    </row>
    <row r="82" spans="1:28" ht="29.1" customHeight="1" x14ac:dyDescent="0.25">
      <c r="A82" s="286"/>
      <c r="B82" s="286"/>
      <c r="C82" s="286"/>
      <c r="D82" s="286"/>
      <c r="E82" s="41"/>
      <c r="F82" s="41"/>
      <c r="G82" s="41"/>
      <c r="H82" s="41"/>
      <c r="I82" s="41"/>
      <c r="J82" s="41"/>
      <c r="K82" s="41"/>
      <c r="L82" s="41"/>
      <c r="M82" s="41"/>
      <c r="N82" s="41"/>
      <c r="O82" s="41"/>
      <c r="P82" s="41"/>
      <c r="Q82" s="41"/>
      <c r="R82" s="41"/>
      <c r="S82" s="41"/>
      <c r="T82" s="41"/>
      <c r="U82" s="41"/>
      <c r="V82" s="41"/>
      <c r="W82" s="41"/>
      <c r="X82" s="41"/>
      <c r="Y82" s="41"/>
      <c r="Z82" s="41"/>
      <c r="AA82" s="41"/>
      <c r="AB82" s="41"/>
    </row>
    <row r="83" spans="1:28" ht="29.1" customHeight="1" x14ac:dyDescent="0.25">
      <c r="A83" s="286"/>
      <c r="B83" s="286"/>
      <c r="C83" s="286"/>
      <c r="D83" s="286"/>
      <c r="E83" s="41"/>
      <c r="F83" s="41"/>
      <c r="G83" s="41"/>
      <c r="H83" s="41"/>
      <c r="I83" s="41"/>
      <c r="J83" s="41"/>
      <c r="K83" s="41"/>
      <c r="L83" s="41"/>
      <c r="M83" s="41"/>
      <c r="N83" s="41"/>
      <c r="O83" s="41"/>
      <c r="P83" s="41"/>
      <c r="Q83" s="41"/>
      <c r="R83" s="41"/>
      <c r="S83" s="41"/>
      <c r="T83" s="41"/>
      <c r="U83" s="41"/>
      <c r="V83" s="41"/>
      <c r="W83" s="41"/>
      <c r="X83" s="41"/>
      <c r="Y83" s="41"/>
      <c r="Z83" s="41"/>
      <c r="AA83" s="41"/>
      <c r="AB83" s="41"/>
    </row>
    <row r="84" spans="1:28" ht="29.1" customHeight="1" x14ac:dyDescent="0.25">
      <c r="A84" s="286"/>
      <c r="B84" s="286"/>
      <c r="C84" s="286"/>
      <c r="D84" s="286"/>
      <c r="E84" s="41"/>
      <c r="F84" s="41"/>
      <c r="G84" s="41"/>
      <c r="H84" s="41"/>
      <c r="I84" s="41"/>
      <c r="J84" s="41"/>
      <c r="K84" s="41"/>
      <c r="L84" s="41"/>
      <c r="M84" s="41"/>
      <c r="N84" s="41"/>
      <c r="O84" s="41"/>
      <c r="P84" s="41"/>
      <c r="Q84" s="41"/>
      <c r="R84" s="41"/>
      <c r="S84" s="41"/>
      <c r="T84" s="41"/>
      <c r="U84" s="41"/>
      <c r="V84" s="41"/>
      <c r="W84" s="41"/>
      <c r="X84" s="41"/>
      <c r="Y84" s="41"/>
      <c r="Z84" s="41"/>
      <c r="AA84" s="41"/>
      <c r="AB84" s="41"/>
    </row>
    <row r="85" spans="1:28" ht="29.1" customHeight="1" x14ac:dyDescent="0.25">
      <c r="A85" s="286"/>
      <c r="B85" s="286"/>
      <c r="C85" s="286"/>
      <c r="D85" s="286"/>
      <c r="E85" s="41"/>
      <c r="F85" s="41"/>
      <c r="G85" s="41"/>
      <c r="H85" s="41"/>
      <c r="I85" s="41"/>
      <c r="J85" s="41"/>
      <c r="K85" s="41"/>
      <c r="L85" s="41"/>
      <c r="M85" s="41"/>
      <c r="N85" s="41"/>
      <c r="O85" s="41"/>
      <c r="P85" s="41"/>
      <c r="Q85" s="41"/>
      <c r="R85" s="41"/>
      <c r="S85" s="41"/>
      <c r="T85" s="41"/>
      <c r="U85" s="41"/>
      <c r="V85" s="41"/>
      <c r="W85" s="41"/>
      <c r="X85" s="41"/>
      <c r="Y85" s="41"/>
      <c r="Z85" s="41"/>
      <c r="AA85" s="41"/>
      <c r="AB85" s="41"/>
    </row>
    <row r="86" spans="1:28" ht="29.1" customHeight="1" x14ac:dyDescent="0.25">
      <c r="A86" s="286"/>
      <c r="B86" s="286"/>
      <c r="C86" s="286"/>
      <c r="D86" s="286"/>
      <c r="E86" s="41"/>
      <c r="F86" s="41"/>
      <c r="G86" s="41"/>
      <c r="H86" s="41"/>
      <c r="I86" s="41"/>
      <c r="J86" s="41"/>
      <c r="K86" s="41"/>
      <c r="L86" s="41"/>
      <c r="M86" s="41"/>
      <c r="N86" s="41"/>
      <c r="O86" s="41"/>
      <c r="P86" s="41"/>
      <c r="Q86" s="41"/>
      <c r="R86" s="41"/>
      <c r="S86" s="41"/>
      <c r="T86" s="41"/>
      <c r="U86" s="41"/>
      <c r="V86" s="41"/>
      <c r="W86" s="41"/>
      <c r="X86" s="41"/>
      <c r="Y86" s="41"/>
      <c r="Z86" s="41"/>
      <c r="AA86" s="41"/>
      <c r="AB86" s="41"/>
    </row>
    <row r="87" spans="1:28" ht="29.1" customHeight="1" x14ac:dyDescent="0.25">
      <c r="A87" s="286"/>
      <c r="B87" s="286"/>
      <c r="C87" s="286"/>
      <c r="D87" s="286"/>
      <c r="E87" s="41"/>
      <c r="F87" s="41"/>
      <c r="G87" s="41"/>
      <c r="H87" s="41"/>
      <c r="I87" s="41"/>
      <c r="J87" s="41"/>
      <c r="K87" s="41"/>
      <c r="L87" s="41"/>
      <c r="M87" s="41"/>
      <c r="N87" s="41"/>
      <c r="O87" s="41"/>
      <c r="P87" s="41"/>
      <c r="Q87" s="41"/>
      <c r="R87" s="41"/>
      <c r="S87" s="41"/>
      <c r="T87" s="41"/>
      <c r="U87" s="41"/>
      <c r="V87" s="41"/>
      <c r="W87" s="41"/>
      <c r="X87" s="41"/>
      <c r="Y87" s="41"/>
      <c r="Z87" s="41"/>
      <c r="AA87" s="41"/>
      <c r="AB87" s="41"/>
    </row>
    <row r="88" spans="1:28" ht="29.1" customHeight="1" x14ac:dyDescent="0.25">
      <c r="A88" s="286"/>
      <c r="B88" s="286"/>
      <c r="C88" s="286"/>
      <c r="D88" s="286"/>
      <c r="E88" s="41"/>
      <c r="F88" s="41"/>
      <c r="G88" s="41"/>
      <c r="H88" s="41"/>
      <c r="I88" s="41"/>
      <c r="J88" s="41"/>
      <c r="K88" s="41"/>
      <c r="L88" s="41"/>
      <c r="M88" s="41"/>
      <c r="N88" s="41"/>
      <c r="O88" s="41"/>
      <c r="P88" s="41"/>
      <c r="Q88" s="41"/>
      <c r="R88" s="41"/>
      <c r="S88" s="41"/>
      <c r="T88" s="41"/>
      <c r="U88" s="41"/>
      <c r="V88" s="41"/>
      <c r="W88" s="41"/>
      <c r="X88" s="41"/>
      <c r="Y88" s="41"/>
      <c r="Z88" s="41"/>
      <c r="AA88" s="41"/>
      <c r="AB88" s="41"/>
    </row>
    <row r="89" spans="1:28" ht="29.1" customHeight="1" x14ac:dyDescent="0.25">
      <c r="A89" s="286"/>
      <c r="B89" s="286"/>
      <c r="C89" s="286"/>
      <c r="D89" s="286"/>
      <c r="E89" s="41"/>
      <c r="F89" s="41"/>
      <c r="G89" s="41"/>
      <c r="H89" s="41"/>
      <c r="I89" s="41"/>
      <c r="J89" s="41"/>
      <c r="K89" s="41"/>
      <c r="L89" s="41"/>
      <c r="M89" s="41"/>
      <c r="N89" s="41"/>
      <c r="O89" s="41"/>
      <c r="P89" s="41"/>
      <c r="Q89" s="41"/>
      <c r="R89" s="41"/>
      <c r="S89" s="41"/>
      <c r="T89" s="41"/>
      <c r="U89" s="41"/>
      <c r="V89" s="41"/>
      <c r="W89" s="41"/>
      <c r="X89" s="41"/>
      <c r="Y89" s="41"/>
      <c r="Z89" s="41"/>
      <c r="AA89" s="41"/>
      <c r="AB89" s="41"/>
    </row>
    <row r="90" spans="1:28" ht="29.1" customHeight="1" x14ac:dyDescent="0.25">
      <c r="A90" s="286"/>
      <c r="B90" s="286"/>
      <c r="C90" s="286"/>
      <c r="D90" s="286"/>
      <c r="E90" s="41"/>
      <c r="F90" s="41"/>
      <c r="G90" s="41"/>
      <c r="H90" s="41"/>
      <c r="I90" s="41"/>
      <c r="J90" s="41"/>
      <c r="K90" s="41"/>
      <c r="L90" s="41"/>
      <c r="M90" s="41"/>
      <c r="N90" s="41"/>
      <c r="O90" s="41"/>
      <c r="P90" s="41"/>
      <c r="Q90" s="41"/>
      <c r="R90" s="41"/>
      <c r="S90" s="41"/>
      <c r="T90" s="41"/>
      <c r="U90" s="41"/>
      <c r="V90" s="41"/>
      <c r="W90" s="41"/>
      <c r="X90" s="41"/>
      <c r="Y90" s="41"/>
      <c r="Z90" s="41"/>
      <c r="AA90" s="41"/>
      <c r="AB90" s="41"/>
    </row>
    <row r="91" spans="1:28" ht="29.1" customHeight="1" x14ac:dyDescent="0.25">
      <c r="A91" s="286"/>
      <c r="B91" s="286"/>
      <c r="C91" s="286"/>
      <c r="D91" s="286"/>
      <c r="E91" s="41"/>
      <c r="F91" s="41"/>
      <c r="G91" s="41"/>
      <c r="H91" s="41"/>
      <c r="I91" s="41"/>
      <c r="J91" s="41"/>
      <c r="K91" s="41"/>
      <c r="L91" s="41"/>
      <c r="M91" s="41"/>
      <c r="N91" s="41"/>
      <c r="O91" s="41"/>
      <c r="P91" s="41"/>
      <c r="Q91" s="41"/>
      <c r="R91" s="41"/>
      <c r="S91" s="41"/>
      <c r="T91" s="41"/>
      <c r="U91" s="41"/>
      <c r="V91" s="41"/>
      <c r="W91" s="41"/>
      <c r="X91" s="41"/>
      <c r="Y91" s="41"/>
      <c r="Z91" s="41"/>
      <c r="AA91" s="41"/>
      <c r="AB91" s="41"/>
    </row>
    <row r="92" spans="1:28" ht="29.1" customHeight="1" x14ac:dyDescent="0.25">
      <c r="A92" s="286"/>
      <c r="B92" s="286"/>
      <c r="C92" s="286"/>
      <c r="D92" s="286"/>
      <c r="E92" s="41"/>
      <c r="F92" s="41"/>
      <c r="G92" s="41"/>
      <c r="H92" s="41"/>
      <c r="I92" s="41"/>
      <c r="J92" s="41"/>
      <c r="K92" s="41"/>
      <c r="L92" s="41"/>
      <c r="M92" s="41"/>
      <c r="N92" s="41"/>
      <c r="O92" s="41"/>
      <c r="P92" s="41"/>
      <c r="Q92" s="41"/>
      <c r="R92" s="41"/>
      <c r="S92" s="41"/>
      <c r="T92" s="41"/>
      <c r="U92" s="41"/>
      <c r="V92" s="41"/>
      <c r="W92" s="41"/>
      <c r="X92" s="41"/>
      <c r="Y92" s="41"/>
      <c r="Z92" s="41"/>
      <c r="AA92" s="41"/>
      <c r="AB92" s="41"/>
    </row>
    <row r="93" spans="1:28" ht="29.1" customHeight="1" x14ac:dyDescent="0.25">
      <c r="A93" s="286"/>
      <c r="B93" s="286"/>
      <c r="C93" s="286"/>
      <c r="D93" s="286"/>
      <c r="E93" s="41"/>
      <c r="F93" s="41"/>
      <c r="G93" s="41"/>
      <c r="H93" s="41"/>
      <c r="I93" s="41"/>
      <c r="J93" s="41"/>
      <c r="K93" s="41"/>
      <c r="L93" s="41"/>
      <c r="M93" s="41"/>
      <c r="N93" s="41"/>
      <c r="O93" s="41"/>
      <c r="P93" s="41"/>
      <c r="Q93" s="41"/>
      <c r="R93" s="41"/>
      <c r="S93" s="41"/>
      <c r="T93" s="41"/>
      <c r="U93" s="41"/>
      <c r="V93" s="41"/>
      <c r="W93" s="41"/>
      <c r="X93" s="41"/>
      <c r="Y93" s="41"/>
      <c r="Z93" s="41"/>
      <c r="AA93" s="41"/>
      <c r="AB93" s="41"/>
    </row>
    <row r="94" spans="1:28" ht="29.1" customHeight="1" x14ac:dyDescent="0.25">
      <c r="A94" s="286"/>
      <c r="B94" s="286"/>
      <c r="C94" s="286"/>
      <c r="D94" s="286"/>
      <c r="E94" s="41"/>
      <c r="F94" s="41"/>
      <c r="G94" s="41"/>
      <c r="H94" s="41"/>
      <c r="I94" s="41"/>
      <c r="J94" s="41"/>
      <c r="K94" s="41"/>
      <c r="L94" s="41"/>
      <c r="M94" s="41"/>
      <c r="N94" s="41"/>
      <c r="O94" s="41"/>
      <c r="P94" s="41"/>
      <c r="Q94" s="41"/>
      <c r="R94" s="41"/>
      <c r="S94" s="41"/>
      <c r="T94" s="41"/>
      <c r="U94" s="41"/>
      <c r="V94" s="41"/>
      <c r="W94" s="41"/>
      <c r="X94" s="41"/>
      <c r="Y94" s="41"/>
      <c r="Z94" s="41"/>
      <c r="AA94" s="41"/>
      <c r="AB94" s="41"/>
    </row>
    <row r="95" spans="1:28" ht="29.1" customHeight="1" x14ac:dyDescent="0.25">
      <c r="A95" s="286"/>
      <c r="B95" s="286"/>
      <c r="C95" s="286"/>
      <c r="D95" s="286"/>
      <c r="E95" s="41"/>
      <c r="F95" s="41"/>
      <c r="G95" s="41"/>
      <c r="H95" s="41"/>
      <c r="I95" s="41"/>
      <c r="J95" s="41"/>
      <c r="K95" s="41"/>
      <c r="L95" s="41"/>
      <c r="M95" s="41"/>
      <c r="N95" s="41"/>
      <c r="O95" s="41"/>
      <c r="P95" s="41"/>
      <c r="Q95" s="41"/>
      <c r="R95" s="41"/>
      <c r="S95" s="41"/>
      <c r="T95" s="41"/>
      <c r="U95" s="41"/>
      <c r="V95" s="41"/>
      <c r="W95" s="41"/>
      <c r="X95" s="41"/>
      <c r="Y95" s="41"/>
      <c r="Z95" s="41"/>
      <c r="AA95" s="41"/>
      <c r="AB95" s="41"/>
    </row>
    <row r="96" spans="1:28" ht="29.1" customHeight="1" x14ac:dyDescent="0.25">
      <c r="A96" s="286"/>
      <c r="B96" s="286"/>
      <c r="C96" s="286"/>
      <c r="D96" s="286"/>
      <c r="E96" s="41"/>
      <c r="F96" s="41"/>
      <c r="G96" s="41"/>
      <c r="H96" s="41"/>
      <c r="I96" s="41"/>
      <c r="J96" s="41"/>
      <c r="K96" s="41"/>
      <c r="L96" s="41"/>
      <c r="M96" s="41"/>
      <c r="N96" s="41"/>
      <c r="O96" s="41"/>
      <c r="P96" s="41"/>
      <c r="Q96" s="41"/>
      <c r="R96" s="41"/>
      <c r="S96" s="41"/>
      <c r="T96" s="41"/>
      <c r="U96" s="41"/>
      <c r="V96" s="41"/>
      <c r="W96" s="41"/>
      <c r="X96" s="41"/>
      <c r="Y96" s="41"/>
      <c r="Z96" s="41"/>
      <c r="AA96" s="41"/>
      <c r="AB96" s="41"/>
    </row>
    <row r="97" spans="1:28" ht="29.1" customHeight="1" x14ac:dyDescent="0.25">
      <c r="A97" s="286"/>
      <c r="B97" s="286"/>
      <c r="C97" s="286"/>
      <c r="D97" s="286"/>
      <c r="E97" s="41"/>
      <c r="F97" s="41"/>
      <c r="G97" s="41"/>
      <c r="H97" s="41"/>
      <c r="I97" s="41"/>
      <c r="J97" s="41"/>
      <c r="K97" s="41"/>
      <c r="L97" s="41"/>
      <c r="M97" s="41"/>
      <c r="N97" s="41"/>
      <c r="O97" s="41"/>
      <c r="P97" s="41"/>
      <c r="Q97" s="41"/>
      <c r="R97" s="41"/>
      <c r="S97" s="41"/>
      <c r="T97" s="41"/>
      <c r="U97" s="41"/>
      <c r="V97" s="41"/>
      <c r="W97" s="41"/>
      <c r="X97" s="41"/>
      <c r="Y97" s="41"/>
      <c r="Z97" s="41"/>
      <c r="AA97" s="41"/>
      <c r="AB97" s="41"/>
    </row>
    <row r="98" spans="1:28" ht="29.1" customHeight="1" x14ac:dyDescent="0.25">
      <c r="A98" s="286"/>
      <c r="B98" s="286"/>
      <c r="C98" s="286"/>
      <c r="D98" s="286"/>
      <c r="E98" s="41"/>
      <c r="F98" s="41"/>
      <c r="G98" s="41"/>
      <c r="H98" s="41"/>
      <c r="I98" s="41"/>
      <c r="J98" s="41"/>
      <c r="K98" s="41"/>
      <c r="L98" s="41"/>
      <c r="M98" s="41"/>
      <c r="N98" s="41"/>
      <c r="O98" s="41"/>
      <c r="P98" s="41"/>
      <c r="Q98" s="41"/>
      <c r="R98" s="41"/>
      <c r="S98" s="41"/>
      <c r="T98" s="41"/>
      <c r="U98" s="41"/>
      <c r="V98" s="41"/>
      <c r="W98" s="41"/>
      <c r="X98" s="41"/>
      <c r="Y98" s="41"/>
      <c r="Z98" s="41"/>
      <c r="AA98" s="41"/>
      <c r="AB98" s="41"/>
    </row>
    <row r="99" spans="1:28" ht="29.1" customHeight="1" x14ac:dyDescent="0.25">
      <c r="A99" s="286"/>
      <c r="B99" s="286"/>
      <c r="C99" s="286"/>
      <c r="D99" s="286"/>
      <c r="E99" s="41"/>
      <c r="F99" s="41"/>
      <c r="G99" s="41"/>
      <c r="H99" s="41"/>
      <c r="I99" s="41"/>
      <c r="J99" s="41"/>
      <c r="K99" s="41"/>
      <c r="L99" s="41"/>
      <c r="M99" s="41"/>
      <c r="N99" s="41"/>
      <c r="O99" s="41"/>
      <c r="P99" s="41"/>
      <c r="Q99" s="41"/>
      <c r="R99" s="41"/>
      <c r="S99" s="41"/>
      <c r="T99" s="41"/>
      <c r="U99" s="41"/>
      <c r="V99" s="41"/>
      <c r="W99" s="41"/>
      <c r="X99" s="41"/>
      <c r="Y99" s="41"/>
      <c r="Z99" s="41"/>
      <c r="AA99" s="41"/>
      <c r="AB99" s="41"/>
    </row>
    <row r="100" spans="1:28" ht="29.1" customHeight="1" x14ac:dyDescent="0.25">
      <c r="A100" s="286"/>
      <c r="B100" s="286"/>
      <c r="C100" s="286"/>
      <c r="D100" s="286"/>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row>
    <row r="101" spans="1:28" ht="29.1" customHeight="1" x14ac:dyDescent="0.25">
      <c r="A101" s="286"/>
      <c r="B101" s="286"/>
      <c r="C101" s="286"/>
      <c r="D101" s="286"/>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row>
    <row r="102" spans="1:28" ht="29.1" customHeight="1" x14ac:dyDescent="0.25">
      <c r="A102" s="286"/>
      <c r="B102" s="286"/>
      <c r="C102" s="286"/>
      <c r="D102" s="286"/>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row>
    <row r="103" spans="1:28" ht="29.1" customHeight="1" x14ac:dyDescent="0.25">
      <c r="A103" s="286"/>
      <c r="B103" s="286"/>
      <c r="C103" s="286"/>
      <c r="D103" s="286"/>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row>
    <row r="104" spans="1:28" ht="29.1" customHeight="1" x14ac:dyDescent="0.25">
      <c r="A104" s="286"/>
      <c r="B104" s="286"/>
      <c r="C104" s="286"/>
      <c r="D104" s="286"/>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row>
    <row r="105" spans="1:28" ht="29.1" customHeight="1" x14ac:dyDescent="0.25">
      <c r="A105" s="286"/>
      <c r="B105" s="286"/>
      <c r="C105" s="286"/>
      <c r="D105" s="286"/>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row>
    <row r="106" spans="1:28" ht="29.1" customHeight="1" x14ac:dyDescent="0.25">
      <c r="A106" s="286"/>
      <c r="B106" s="286"/>
      <c r="C106" s="286"/>
      <c r="D106" s="286"/>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row>
    <row r="107" spans="1:28" ht="29.1" customHeight="1" x14ac:dyDescent="0.25">
      <c r="A107" s="286"/>
      <c r="B107" s="286"/>
      <c r="C107" s="286"/>
      <c r="D107" s="286"/>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row>
    <row r="108" spans="1:28" ht="29.1" customHeight="1" x14ac:dyDescent="0.25">
      <c r="A108" s="286"/>
      <c r="B108" s="286"/>
      <c r="C108" s="286"/>
      <c r="D108" s="286"/>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row>
    <row r="109" spans="1:28" ht="29.1" customHeight="1" x14ac:dyDescent="0.25">
      <c r="A109" s="286"/>
      <c r="B109" s="286"/>
      <c r="C109" s="286"/>
      <c r="D109" s="286"/>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row>
    <row r="110" spans="1:28" ht="29.1" customHeight="1" x14ac:dyDescent="0.25">
      <c r="A110" s="286"/>
      <c r="B110" s="286"/>
      <c r="C110" s="286"/>
      <c r="D110" s="286"/>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row>
    <row r="111" spans="1:28" ht="29.1" customHeight="1" x14ac:dyDescent="0.25">
      <c r="A111" s="286"/>
      <c r="B111" s="286"/>
      <c r="C111" s="286"/>
      <c r="D111" s="286"/>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row>
    <row r="112" spans="1:28" ht="29.1" customHeight="1" x14ac:dyDescent="0.25">
      <c r="A112" s="286"/>
      <c r="B112" s="286"/>
      <c r="C112" s="286"/>
      <c r="D112" s="286"/>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row>
    <row r="113" spans="1:28" ht="29.1" customHeight="1" x14ac:dyDescent="0.25">
      <c r="A113" s="286"/>
      <c r="B113" s="286"/>
      <c r="C113" s="286"/>
      <c r="D113" s="286"/>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row>
    <row r="114" spans="1:28" ht="29.1" customHeight="1" x14ac:dyDescent="0.25">
      <c r="A114" s="286"/>
      <c r="B114" s="286"/>
      <c r="C114" s="286"/>
      <c r="D114" s="286"/>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row>
    <row r="115" spans="1:28" ht="29.1" customHeight="1" x14ac:dyDescent="0.25">
      <c r="A115" s="286"/>
      <c r="B115" s="286"/>
      <c r="C115" s="286"/>
      <c r="D115" s="286"/>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row>
    <row r="116" spans="1:28" ht="29.1" customHeight="1" x14ac:dyDescent="0.25">
      <c r="A116" s="286"/>
      <c r="B116" s="286"/>
      <c r="C116" s="286"/>
      <c r="D116" s="286"/>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row>
    <row r="117" spans="1:28" ht="29.1" customHeight="1" x14ac:dyDescent="0.25">
      <c r="A117" s="286"/>
      <c r="B117" s="286"/>
      <c r="C117" s="286"/>
      <c r="D117" s="286"/>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row>
    <row r="118" spans="1:28" ht="29.1" customHeight="1" x14ac:dyDescent="0.25">
      <c r="A118" s="286"/>
      <c r="B118" s="286"/>
      <c r="C118" s="286"/>
      <c r="D118" s="286"/>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row>
    <row r="119" spans="1:28" ht="29.1" customHeight="1" x14ac:dyDescent="0.25">
      <c r="A119" s="286"/>
      <c r="B119" s="286"/>
      <c r="C119" s="286"/>
      <c r="D119" s="286"/>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row>
    <row r="120" spans="1:28" ht="29.1" customHeight="1" x14ac:dyDescent="0.25">
      <c r="A120" s="286"/>
      <c r="B120" s="286"/>
      <c r="C120" s="286"/>
      <c r="D120" s="286"/>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row>
    <row r="121" spans="1:28" ht="29.1" customHeight="1" x14ac:dyDescent="0.25">
      <c r="A121" s="286"/>
      <c r="B121" s="286"/>
      <c r="C121" s="286"/>
      <c r="D121" s="286"/>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row>
    <row r="122" spans="1:28" ht="29.1" customHeight="1" x14ac:dyDescent="0.25">
      <c r="A122" s="286"/>
      <c r="B122" s="286"/>
      <c r="C122" s="286"/>
      <c r="D122" s="286"/>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row>
    <row r="123" spans="1:28" ht="29.1" customHeight="1" x14ac:dyDescent="0.25">
      <c r="A123" s="286"/>
      <c r="B123" s="286"/>
      <c r="C123" s="286"/>
      <c r="D123" s="286"/>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row>
    <row r="124" spans="1:28" ht="29.1" customHeight="1" x14ac:dyDescent="0.25">
      <c r="A124" s="286"/>
      <c r="B124" s="286"/>
      <c r="C124" s="286"/>
      <c r="D124" s="286"/>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row>
    <row r="125" spans="1:28" ht="29.1" customHeight="1" x14ac:dyDescent="0.25">
      <c r="A125" s="286"/>
      <c r="B125" s="286"/>
      <c r="C125" s="286"/>
      <c r="D125" s="286"/>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row>
    <row r="126" spans="1:28" ht="29.1" customHeight="1" x14ac:dyDescent="0.25">
      <c r="A126" s="286"/>
      <c r="B126" s="286"/>
      <c r="C126" s="286"/>
      <c r="D126" s="286"/>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row>
    <row r="127" spans="1:28" ht="29.1" customHeight="1" x14ac:dyDescent="0.25">
      <c r="A127" s="286"/>
      <c r="B127" s="286"/>
      <c r="C127" s="286"/>
      <c r="D127" s="286"/>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row>
    <row r="128" spans="1:28" ht="29.1" customHeight="1" x14ac:dyDescent="0.25">
      <c r="A128" s="286"/>
      <c r="B128" s="286"/>
      <c r="C128" s="286"/>
      <c r="D128" s="286"/>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row>
    <row r="129" spans="1:28" ht="29.1" customHeight="1" x14ac:dyDescent="0.25">
      <c r="A129" s="286"/>
      <c r="B129" s="286"/>
      <c r="C129" s="286"/>
      <c r="D129" s="286"/>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row>
    <row r="130" spans="1:28" ht="29.1" customHeight="1" x14ac:dyDescent="0.25">
      <c r="A130" s="286"/>
      <c r="B130" s="286"/>
      <c r="C130" s="286"/>
      <c r="D130" s="286"/>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row>
    <row r="131" spans="1:28" ht="29.1" customHeight="1" x14ac:dyDescent="0.25">
      <c r="A131" s="286"/>
      <c r="B131" s="286"/>
      <c r="C131" s="286"/>
      <c r="D131" s="286"/>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row>
    <row r="132" spans="1:28" ht="29.1" customHeight="1" x14ac:dyDescent="0.25">
      <c r="A132" s="286"/>
      <c r="B132" s="286"/>
      <c r="C132" s="286"/>
      <c r="D132" s="286"/>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row>
    <row r="133" spans="1:28" ht="29.1" customHeight="1" x14ac:dyDescent="0.25">
      <c r="A133" s="286"/>
      <c r="B133" s="286"/>
      <c r="C133" s="286"/>
      <c r="D133" s="286"/>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row>
    <row r="134" spans="1:28" ht="29.1" customHeight="1" x14ac:dyDescent="0.25">
      <c r="A134" s="286"/>
      <c r="B134" s="286"/>
      <c r="C134" s="286"/>
      <c r="D134" s="286"/>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row>
    <row r="135" spans="1:28" ht="29.1" customHeight="1" x14ac:dyDescent="0.25">
      <c r="A135" s="286"/>
      <c r="B135" s="286"/>
      <c r="C135" s="286"/>
      <c r="D135" s="286"/>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row>
    <row r="136" spans="1:28" ht="29.1" customHeight="1" x14ac:dyDescent="0.25">
      <c r="A136" s="286"/>
      <c r="B136" s="286"/>
      <c r="C136" s="286"/>
      <c r="D136" s="286"/>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row>
    <row r="137" spans="1:28" ht="29.1" customHeight="1" x14ac:dyDescent="0.25">
      <c r="A137" s="286"/>
      <c r="B137" s="286"/>
      <c r="C137" s="286"/>
      <c r="D137" s="286"/>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row>
    <row r="138" spans="1:28" ht="29.1" customHeight="1" x14ac:dyDescent="0.25">
      <c r="A138" s="286"/>
      <c r="B138" s="286"/>
      <c r="C138" s="286"/>
      <c r="D138" s="286"/>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row>
    <row r="139" spans="1:28" ht="29.1" customHeight="1" x14ac:dyDescent="0.25">
      <c r="A139" s="286"/>
      <c r="B139" s="286"/>
      <c r="C139" s="286"/>
      <c r="D139" s="286"/>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row>
    <row r="140" spans="1:28" ht="29.1" customHeight="1" x14ac:dyDescent="0.25">
      <c r="A140" s="286"/>
      <c r="B140" s="286"/>
      <c r="C140" s="286"/>
      <c r="D140" s="286"/>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row>
    <row r="141" spans="1:28" ht="29.1" customHeight="1" x14ac:dyDescent="0.25">
      <c r="A141" s="286"/>
      <c r="B141" s="286"/>
      <c r="C141" s="286"/>
      <c r="D141" s="286"/>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row>
    <row r="142" spans="1:28" ht="29.1" customHeight="1" x14ac:dyDescent="0.25">
      <c r="A142" s="286"/>
      <c r="B142" s="286"/>
      <c r="C142" s="286"/>
      <c r="D142" s="286"/>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row>
    <row r="143" spans="1:28" ht="29.1" customHeight="1" x14ac:dyDescent="0.25">
      <c r="A143" s="286"/>
      <c r="B143" s="286"/>
      <c r="C143" s="286"/>
      <c r="D143" s="286"/>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row>
    <row r="144" spans="1:28" ht="29.1" customHeight="1" x14ac:dyDescent="0.25">
      <c r="A144" s="286"/>
      <c r="B144" s="286"/>
      <c r="C144" s="286"/>
      <c r="D144" s="286"/>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row>
    <row r="145" spans="1:28" ht="29.1" customHeight="1" x14ac:dyDescent="0.25">
      <c r="A145" s="286"/>
      <c r="B145" s="286"/>
      <c r="C145" s="286"/>
      <c r="D145" s="286"/>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row>
    <row r="146" spans="1:28" ht="29.1" customHeight="1" x14ac:dyDescent="0.25">
      <c r="A146" s="286"/>
      <c r="B146" s="286"/>
      <c r="C146" s="286"/>
      <c r="D146" s="286"/>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row>
    <row r="147" spans="1:28" ht="29.1" customHeight="1" x14ac:dyDescent="0.25">
      <c r="A147" s="286"/>
      <c r="B147" s="286"/>
      <c r="C147" s="286"/>
      <c r="D147" s="286"/>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row>
    <row r="148" spans="1:28" ht="29.1" customHeight="1" x14ac:dyDescent="0.25">
      <c r="A148" s="286"/>
      <c r="B148" s="286"/>
      <c r="C148" s="286"/>
      <c r="D148" s="286"/>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row>
    <row r="149" spans="1:28" ht="29.1" customHeight="1" x14ac:dyDescent="0.25">
      <c r="A149" s="286"/>
      <c r="B149" s="286"/>
      <c r="C149" s="286"/>
      <c r="D149" s="286"/>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row>
    <row r="150" spans="1:28" ht="29.1" customHeight="1" x14ac:dyDescent="0.25">
      <c r="A150" s="286"/>
      <c r="B150" s="286"/>
      <c r="C150" s="286"/>
      <c r="D150" s="286"/>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row>
    <row r="151" spans="1:28" ht="29.1" customHeight="1" x14ac:dyDescent="0.25">
      <c r="A151" s="286"/>
      <c r="B151" s="286"/>
      <c r="C151" s="286"/>
      <c r="D151" s="286"/>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row>
    <row r="152" spans="1:28" ht="29.1" customHeight="1" x14ac:dyDescent="0.25">
      <c r="A152" s="286"/>
      <c r="B152" s="286"/>
      <c r="C152" s="286"/>
      <c r="D152" s="286"/>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row>
    <row r="153" spans="1:28" ht="29.1" customHeight="1" x14ac:dyDescent="0.25">
      <c r="A153" s="286"/>
      <c r="B153" s="286"/>
      <c r="C153" s="286"/>
      <c r="D153" s="286"/>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row>
    <row r="154" spans="1:28" ht="29.1" customHeight="1" x14ac:dyDescent="0.25">
      <c r="A154" s="286"/>
      <c r="B154" s="286"/>
      <c r="C154" s="286"/>
      <c r="D154" s="286"/>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row>
    <row r="155" spans="1:28" ht="29.1" customHeight="1" x14ac:dyDescent="0.25">
      <c r="A155" s="286"/>
      <c r="B155" s="286"/>
      <c r="C155" s="286"/>
      <c r="D155" s="286"/>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row>
    <row r="156" spans="1:28" ht="29.1" customHeight="1" x14ac:dyDescent="0.25">
      <c r="A156" s="286"/>
      <c r="B156" s="286"/>
      <c r="C156" s="286"/>
      <c r="D156" s="286"/>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row>
    <row r="157" spans="1:28" ht="29.1" customHeight="1" x14ac:dyDescent="0.25">
      <c r="A157" s="286"/>
      <c r="B157" s="286"/>
      <c r="C157" s="286"/>
      <c r="D157" s="286"/>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row>
    <row r="158" spans="1:28" ht="29.1" customHeight="1" x14ac:dyDescent="0.25">
      <c r="A158" s="286"/>
      <c r="B158" s="286"/>
      <c r="C158" s="286"/>
      <c r="D158" s="286"/>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row>
    <row r="159" spans="1:28" ht="29.1" customHeight="1" x14ac:dyDescent="0.25">
      <c r="A159" s="286"/>
      <c r="B159" s="286"/>
      <c r="C159" s="286"/>
      <c r="D159" s="286"/>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row>
    <row r="160" spans="1:28" ht="29.1" customHeight="1" x14ac:dyDescent="0.25">
      <c r="A160" s="286"/>
      <c r="B160" s="286"/>
      <c r="C160" s="286"/>
      <c r="D160" s="286"/>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row>
    <row r="161" spans="1:28" ht="29.1" customHeight="1" x14ac:dyDescent="0.25">
      <c r="A161" s="286"/>
      <c r="B161" s="286"/>
      <c r="C161" s="286"/>
      <c r="D161" s="286"/>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row>
    <row r="162" spans="1:28" ht="29.1" customHeight="1" x14ac:dyDescent="0.25">
      <c r="A162" s="286"/>
      <c r="B162" s="286"/>
      <c r="C162" s="286"/>
      <c r="D162" s="286"/>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row>
    <row r="163" spans="1:28" ht="29.1" customHeight="1" x14ac:dyDescent="0.25">
      <c r="A163" s="286"/>
      <c r="B163" s="286"/>
      <c r="C163" s="286"/>
      <c r="D163" s="286"/>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row>
    <row r="164" spans="1:28" ht="29.1" customHeight="1" x14ac:dyDescent="0.25">
      <c r="A164" s="286"/>
      <c r="B164" s="286"/>
      <c r="C164" s="286"/>
      <c r="D164" s="286"/>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row>
    <row r="165" spans="1:28" ht="29.1" customHeight="1" x14ac:dyDescent="0.25">
      <c r="A165" s="286"/>
      <c r="B165" s="286"/>
      <c r="C165" s="286"/>
      <c r="D165" s="286"/>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row>
    <row r="166" spans="1:28" ht="29.1" customHeight="1" x14ac:dyDescent="0.25">
      <c r="A166" s="286"/>
      <c r="B166" s="286"/>
      <c r="C166" s="286"/>
      <c r="D166" s="286"/>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row>
    <row r="167" spans="1:28" ht="29.1" customHeight="1" x14ac:dyDescent="0.25">
      <c r="A167" s="286"/>
      <c r="B167" s="286"/>
      <c r="C167" s="286"/>
      <c r="D167" s="286"/>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row>
    <row r="168" spans="1:28" ht="29.1" customHeight="1" x14ac:dyDescent="0.25">
      <c r="A168" s="286"/>
      <c r="B168" s="286"/>
      <c r="C168" s="286"/>
      <c r="D168" s="286"/>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row>
    <row r="169" spans="1:28" ht="29.1" customHeight="1" x14ac:dyDescent="0.25">
      <c r="A169" s="286"/>
      <c r="B169" s="286"/>
      <c r="C169" s="286"/>
      <c r="D169" s="286"/>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row>
    <row r="170" spans="1:28" ht="29.1" customHeight="1" x14ac:dyDescent="0.25">
      <c r="A170" s="286"/>
      <c r="B170" s="286"/>
      <c r="C170" s="286"/>
      <c r="D170" s="286"/>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row>
    <row r="171" spans="1:28" ht="29.1" customHeight="1" x14ac:dyDescent="0.25">
      <c r="A171" s="286"/>
      <c r="B171" s="286"/>
      <c r="C171" s="286"/>
      <c r="D171" s="286"/>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row>
    <row r="172" spans="1:28" ht="29.1" customHeight="1" x14ac:dyDescent="0.25">
      <c r="A172" s="286"/>
      <c r="B172" s="286"/>
      <c r="C172" s="286"/>
      <c r="D172" s="286"/>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row>
    <row r="173" spans="1:28" ht="29.1" customHeight="1" x14ac:dyDescent="0.25">
      <c r="A173" s="286"/>
      <c r="B173" s="286"/>
      <c r="C173" s="286"/>
      <c r="D173" s="286"/>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row>
    <row r="174" spans="1:28" ht="29.1" customHeight="1" x14ac:dyDescent="0.25">
      <c r="A174" s="286"/>
      <c r="B174" s="286"/>
      <c r="C174" s="286"/>
      <c r="D174" s="286"/>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row>
    <row r="175" spans="1:28" ht="29.1" customHeight="1" x14ac:dyDescent="0.25">
      <c r="A175" s="286"/>
      <c r="B175" s="286"/>
      <c r="C175" s="286"/>
      <c r="D175" s="286"/>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row>
    <row r="176" spans="1:28" ht="29.1" customHeight="1" x14ac:dyDescent="0.25">
      <c r="A176" s="286"/>
      <c r="B176" s="286"/>
      <c r="C176" s="286"/>
      <c r="D176" s="286"/>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row>
    <row r="177" spans="1:28" ht="29.1" customHeight="1" x14ac:dyDescent="0.25">
      <c r="A177" s="286"/>
      <c r="B177" s="286"/>
      <c r="C177" s="286"/>
      <c r="D177" s="286"/>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row>
    <row r="178" spans="1:28" ht="29.1" customHeight="1" x14ac:dyDescent="0.25">
      <c r="A178" s="286"/>
      <c r="B178" s="286"/>
      <c r="C178" s="286"/>
      <c r="D178" s="286"/>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row>
    <row r="179" spans="1:28" ht="29.1" customHeight="1" x14ac:dyDescent="0.25">
      <c r="A179" s="286"/>
      <c r="B179" s="286"/>
      <c r="C179" s="286"/>
      <c r="D179" s="286"/>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row>
    <row r="180" spans="1:28" ht="29.1" customHeight="1" x14ac:dyDescent="0.25">
      <c r="A180" s="286"/>
      <c r="B180" s="286"/>
      <c r="C180" s="286"/>
      <c r="D180" s="286"/>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row>
    <row r="181" spans="1:28" ht="29.1" customHeight="1" x14ac:dyDescent="0.25">
      <c r="A181" s="286"/>
      <c r="B181" s="286"/>
      <c r="C181" s="286"/>
      <c r="D181" s="286"/>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row>
    <row r="182" spans="1:28" ht="29.1" customHeight="1" x14ac:dyDescent="0.25">
      <c r="A182" s="286"/>
      <c r="B182" s="286"/>
      <c r="C182" s="286"/>
      <c r="D182" s="286"/>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row>
    <row r="183" spans="1:28" ht="29.1" customHeight="1" x14ac:dyDescent="0.25">
      <c r="A183" s="286"/>
      <c r="B183" s="286"/>
      <c r="C183" s="286"/>
      <c r="D183" s="286"/>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row>
    <row r="184" spans="1:28" ht="29.1" customHeight="1" x14ac:dyDescent="0.25">
      <c r="A184" s="286"/>
      <c r="B184" s="286"/>
      <c r="C184" s="286"/>
      <c r="D184" s="286"/>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row>
    <row r="185" spans="1:28" ht="29.1" customHeight="1" x14ac:dyDescent="0.25">
      <c r="A185" s="286"/>
      <c r="B185" s="286"/>
      <c r="C185" s="286"/>
      <c r="D185" s="286"/>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row>
    <row r="186" spans="1:28" ht="29.1" customHeight="1" x14ac:dyDescent="0.25">
      <c r="A186" s="286"/>
      <c r="B186" s="286"/>
      <c r="C186" s="286"/>
      <c r="D186" s="286"/>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row>
    <row r="187" spans="1:28" ht="29.1" customHeight="1" x14ac:dyDescent="0.25">
      <c r="A187" s="286"/>
      <c r="B187" s="286"/>
      <c r="C187" s="286"/>
      <c r="D187" s="286"/>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row>
    <row r="188" spans="1:28" ht="29.1" customHeight="1" x14ac:dyDescent="0.25">
      <c r="A188" s="286"/>
      <c r="B188" s="286"/>
      <c r="C188" s="286"/>
      <c r="D188" s="286"/>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row>
    <row r="189" spans="1:28" ht="29.1" customHeight="1" x14ac:dyDescent="0.25">
      <c r="A189" s="286"/>
      <c r="B189" s="286"/>
      <c r="C189" s="286"/>
      <c r="D189" s="286"/>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row>
    <row r="190" spans="1:28" ht="29.1" customHeight="1" x14ac:dyDescent="0.25">
      <c r="A190" s="286"/>
      <c r="B190" s="286"/>
      <c r="C190" s="286"/>
      <c r="D190" s="286"/>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row>
    <row r="191" spans="1:28" ht="29.1" customHeight="1" x14ac:dyDescent="0.25">
      <c r="A191" s="286"/>
      <c r="B191" s="286"/>
      <c r="C191" s="286"/>
      <c r="D191" s="286"/>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row>
    <row r="192" spans="1:28" ht="29.1" customHeight="1" x14ac:dyDescent="0.25">
      <c r="A192" s="286"/>
      <c r="B192" s="286"/>
      <c r="C192" s="286"/>
      <c r="D192" s="286"/>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row>
    <row r="193" spans="1:28" ht="29.1" customHeight="1" x14ac:dyDescent="0.25">
      <c r="A193" s="286"/>
      <c r="B193" s="286"/>
      <c r="C193" s="286"/>
      <c r="D193" s="286"/>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row>
    <row r="194" spans="1:28" ht="29.1" customHeight="1" x14ac:dyDescent="0.25">
      <c r="A194" s="286"/>
      <c r="B194" s="286"/>
      <c r="C194" s="286"/>
      <c r="D194" s="286"/>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row>
    <row r="195" spans="1:28" ht="29.1" customHeight="1" x14ac:dyDescent="0.25">
      <c r="A195" s="286"/>
      <c r="B195" s="286"/>
      <c r="C195" s="286"/>
      <c r="D195" s="286"/>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row>
    <row r="196" spans="1:28" ht="29.1" customHeight="1" x14ac:dyDescent="0.25">
      <c r="A196" s="286"/>
      <c r="B196" s="286"/>
      <c r="C196" s="286"/>
      <c r="D196" s="286"/>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row>
    <row r="197" spans="1:28" ht="29.1" customHeight="1" x14ac:dyDescent="0.25">
      <c r="A197" s="286"/>
      <c r="B197" s="286"/>
      <c r="C197" s="286"/>
      <c r="D197" s="286"/>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row>
    <row r="198" spans="1:28" ht="29.1" customHeight="1" x14ac:dyDescent="0.25">
      <c r="A198" s="286"/>
      <c r="B198" s="286"/>
      <c r="C198" s="286"/>
      <c r="D198" s="286"/>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row>
    <row r="199" spans="1:28" ht="29.1" customHeight="1" x14ac:dyDescent="0.25">
      <c r="A199" s="286"/>
      <c r="B199" s="286"/>
      <c r="C199" s="286"/>
      <c r="D199" s="286"/>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row>
    <row r="200" spans="1:28" ht="29.1" customHeight="1" x14ac:dyDescent="0.25">
      <c r="A200" s="286"/>
      <c r="B200" s="286"/>
      <c r="C200" s="286"/>
      <c r="D200" s="286"/>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row>
    <row r="201" spans="1:28" ht="29.1" customHeight="1" x14ac:dyDescent="0.25">
      <c r="A201" s="286"/>
      <c r="B201" s="286"/>
      <c r="C201" s="286"/>
      <c r="D201" s="286"/>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row>
    <row r="202" spans="1:28" ht="29.1" customHeight="1" x14ac:dyDescent="0.25">
      <c r="A202" s="286"/>
      <c r="B202" s="286"/>
      <c r="C202" s="286"/>
      <c r="D202" s="286"/>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row>
    <row r="203" spans="1:28" ht="29.1" customHeight="1" x14ac:dyDescent="0.25">
      <c r="A203" s="286"/>
      <c r="B203" s="286"/>
      <c r="C203" s="286"/>
      <c r="D203" s="286"/>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row>
    <row r="204" spans="1:28" ht="29.1" customHeight="1" x14ac:dyDescent="0.25">
      <c r="A204" s="286"/>
      <c r="B204" s="286"/>
      <c r="C204" s="286"/>
      <c r="D204" s="286"/>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row>
    <row r="205" spans="1:28" ht="29.1" customHeight="1" x14ac:dyDescent="0.25">
      <c r="A205" s="286"/>
      <c r="B205" s="286"/>
      <c r="C205" s="286"/>
      <c r="D205" s="286"/>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row>
    <row r="206" spans="1:28" ht="29.1" customHeight="1" x14ac:dyDescent="0.25">
      <c r="A206" s="286"/>
      <c r="B206" s="286"/>
      <c r="C206" s="286"/>
      <c r="D206" s="286"/>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row>
    <row r="207" spans="1:28" ht="29.1" customHeight="1" x14ac:dyDescent="0.25">
      <c r="A207" s="286"/>
      <c r="B207" s="286"/>
      <c r="C207" s="286"/>
      <c r="D207" s="286"/>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row>
    <row r="208" spans="1:28" ht="29.1" customHeight="1" x14ac:dyDescent="0.25">
      <c r="A208" s="286"/>
      <c r="B208" s="286"/>
      <c r="C208" s="286"/>
      <c r="D208" s="286"/>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row>
    <row r="209" spans="1:28" ht="29.1" customHeight="1" x14ac:dyDescent="0.25">
      <c r="A209" s="286"/>
      <c r="B209" s="286"/>
      <c r="C209" s="286"/>
      <c r="D209" s="286"/>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row>
    <row r="210" spans="1:28" ht="29.1" customHeight="1" x14ac:dyDescent="0.25">
      <c r="A210" s="286"/>
      <c r="B210" s="286"/>
      <c r="C210" s="286"/>
      <c r="D210" s="286"/>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row>
    <row r="211" spans="1:28" ht="29.1" customHeight="1" x14ac:dyDescent="0.25">
      <c r="A211" s="286"/>
      <c r="B211" s="286"/>
      <c r="C211" s="286"/>
      <c r="D211" s="286"/>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row>
    <row r="212" spans="1:28" ht="29.1" customHeight="1" x14ac:dyDescent="0.25">
      <c r="A212" s="287"/>
      <c r="B212" s="287"/>
      <c r="C212" s="287"/>
      <c r="D212" s="287"/>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row>
    <row r="213" spans="1:28" ht="29.1" customHeight="1" x14ac:dyDescent="0.25">
      <c r="A213" s="287"/>
      <c r="B213" s="287"/>
      <c r="C213" s="287"/>
      <c r="D213" s="287"/>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row>
    <row r="214" spans="1:28" ht="29.1" customHeight="1" x14ac:dyDescent="0.25">
      <c r="A214" s="287"/>
      <c r="B214" s="287"/>
      <c r="C214" s="287"/>
      <c r="D214" s="287"/>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row>
    <row r="215" spans="1:28" ht="29.1" customHeight="1" x14ac:dyDescent="0.25">
      <c r="A215" s="287"/>
      <c r="B215" s="287"/>
      <c r="C215" s="287"/>
      <c r="D215" s="287"/>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row>
    <row r="216" spans="1:28" ht="29.1" customHeight="1" x14ac:dyDescent="0.25">
      <c r="A216" s="287"/>
      <c r="B216" s="287"/>
      <c r="C216" s="287"/>
      <c r="D216" s="287"/>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row>
    <row r="217" spans="1:28" ht="29.1" customHeight="1" x14ac:dyDescent="0.25">
      <c r="A217" s="287"/>
      <c r="B217" s="287"/>
      <c r="C217" s="287"/>
      <c r="D217" s="287"/>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row>
    <row r="218" spans="1:28" ht="29.1" customHeight="1" x14ac:dyDescent="0.25">
      <c r="A218" s="287"/>
      <c r="B218" s="287"/>
      <c r="C218" s="287"/>
      <c r="D218" s="287"/>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row>
    <row r="219" spans="1:28" ht="29.1" customHeight="1" x14ac:dyDescent="0.25">
      <c r="A219" s="287"/>
      <c r="B219" s="287"/>
      <c r="C219" s="287"/>
      <c r="D219" s="287"/>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row>
    <row r="220" spans="1:28" ht="29.1" customHeight="1" x14ac:dyDescent="0.25">
      <c r="A220" s="287"/>
      <c r="B220" s="287"/>
      <c r="C220" s="287"/>
      <c r="D220" s="287"/>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row>
    <row r="221" spans="1:28" ht="29.1" customHeight="1" x14ac:dyDescent="0.25">
      <c r="A221" s="287"/>
      <c r="B221" s="287"/>
      <c r="C221" s="287"/>
      <c r="D221" s="287"/>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row>
    <row r="222" spans="1:28" ht="29.1" customHeight="1" x14ac:dyDescent="0.25">
      <c r="A222" s="287"/>
      <c r="B222" s="287"/>
      <c r="C222" s="287"/>
      <c r="D222" s="287"/>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row>
    <row r="223" spans="1:28" ht="29.1" customHeight="1" x14ac:dyDescent="0.25">
      <c r="A223" s="287"/>
      <c r="B223" s="287"/>
      <c r="C223" s="287"/>
      <c r="D223" s="287"/>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row>
    <row r="224" spans="1:28" ht="29.1" customHeight="1" x14ac:dyDescent="0.25">
      <c r="A224" s="287"/>
      <c r="B224" s="287"/>
      <c r="C224" s="287"/>
      <c r="D224" s="287"/>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row>
    <row r="225" spans="1:28" ht="29.1" customHeight="1" x14ac:dyDescent="0.25">
      <c r="A225" s="287"/>
      <c r="B225" s="287"/>
      <c r="C225" s="287"/>
      <c r="D225" s="287"/>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row>
    <row r="226" spans="1:28" ht="29.1" customHeight="1" x14ac:dyDescent="0.25">
      <c r="A226" s="287"/>
      <c r="B226" s="287"/>
      <c r="C226" s="287"/>
      <c r="D226" s="287"/>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row>
    <row r="227" spans="1:28" ht="29.1" customHeight="1" x14ac:dyDescent="0.25">
      <c r="A227" s="287"/>
      <c r="B227" s="287"/>
      <c r="C227" s="287"/>
      <c r="D227" s="287"/>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row>
    <row r="228" spans="1:28" ht="29.1" customHeight="1" x14ac:dyDescent="0.25">
      <c r="A228" s="287"/>
      <c r="B228" s="287"/>
      <c r="C228" s="287"/>
      <c r="D228" s="287"/>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row>
    <row r="229" spans="1:28" ht="29.1" customHeight="1" x14ac:dyDescent="0.25">
      <c r="A229" s="287"/>
      <c r="B229" s="287"/>
      <c r="C229" s="287"/>
      <c r="D229" s="287"/>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row>
    <row r="230" spans="1:28" ht="29.1" customHeight="1" x14ac:dyDescent="0.25">
      <c r="A230" s="287"/>
      <c r="B230" s="287"/>
      <c r="C230" s="287"/>
      <c r="D230" s="287"/>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row>
    <row r="231" spans="1:28" ht="29.1" customHeight="1" x14ac:dyDescent="0.25">
      <c r="A231" s="287"/>
      <c r="B231" s="287"/>
      <c r="C231" s="287"/>
      <c r="D231" s="287"/>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row>
    <row r="232" spans="1:28" ht="29.1" customHeight="1" x14ac:dyDescent="0.25">
      <c r="A232" s="287"/>
      <c r="B232" s="287"/>
      <c r="C232" s="287"/>
      <c r="D232" s="287"/>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row>
    <row r="233" spans="1:28" ht="29.1" customHeight="1" x14ac:dyDescent="0.25">
      <c r="A233" s="287"/>
      <c r="B233" s="287"/>
      <c r="C233" s="287"/>
      <c r="D233" s="287"/>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row>
    <row r="234" spans="1:28" ht="29.1" customHeight="1" x14ac:dyDescent="0.25">
      <c r="A234" s="287"/>
      <c r="B234" s="287"/>
      <c r="C234" s="287"/>
      <c r="D234" s="287"/>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row>
    <row r="235" spans="1:28" ht="29.1" customHeight="1" x14ac:dyDescent="0.25">
      <c r="A235" s="287"/>
      <c r="B235" s="287"/>
      <c r="C235" s="287"/>
      <c r="D235" s="287"/>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row>
    <row r="236" spans="1:28" ht="29.1" customHeight="1" x14ac:dyDescent="0.25">
      <c r="A236" s="287"/>
      <c r="B236" s="287"/>
      <c r="C236" s="287"/>
      <c r="D236" s="287"/>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row>
    <row r="237" spans="1:28" ht="29.1" customHeight="1" x14ac:dyDescent="0.25">
      <c r="A237" s="287"/>
      <c r="B237" s="287"/>
      <c r="C237" s="287"/>
      <c r="D237" s="287"/>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row>
    <row r="238" spans="1:28" ht="29.1" customHeight="1" x14ac:dyDescent="0.25">
      <c r="A238" s="287"/>
      <c r="B238" s="287"/>
      <c r="C238" s="287"/>
      <c r="D238" s="287"/>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row>
    <row r="239" spans="1:28" ht="29.1" customHeight="1" x14ac:dyDescent="0.25">
      <c r="A239" s="287"/>
      <c r="B239" s="287"/>
      <c r="C239" s="287"/>
      <c r="D239" s="287"/>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row>
    <row r="240" spans="1:28" ht="29.1" customHeight="1" x14ac:dyDescent="0.25">
      <c r="A240" s="287"/>
      <c r="B240" s="287"/>
      <c r="C240" s="287"/>
      <c r="D240" s="287"/>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row>
    <row r="241" spans="1:28" ht="29.1" customHeight="1" x14ac:dyDescent="0.25">
      <c r="A241" s="287"/>
      <c r="B241" s="287"/>
      <c r="C241" s="287"/>
      <c r="D241" s="287"/>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row>
    <row r="242" spans="1:28" ht="29.1" customHeight="1" x14ac:dyDescent="0.25">
      <c r="A242" s="287"/>
      <c r="B242" s="287"/>
      <c r="C242" s="287"/>
      <c r="D242" s="287"/>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row>
    <row r="243" spans="1:28" ht="29.1" customHeight="1" x14ac:dyDescent="0.25">
      <c r="A243" s="287"/>
      <c r="B243" s="287"/>
      <c r="C243" s="287"/>
      <c r="D243" s="287"/>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row>
    <row r="244" spans="1:28" ht="29.1" customHeight="1" x14ac:dyDescent="0.25">
      <c r="A244" s="287"/>
      <c r="B244" s="287"/>
      <c r="C244" s="287"/>
      <c r="D244" s="287"/>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row>
    <row r="245" spans="1:28" ht="29.1" customHeight="1" x14ac:dyDescent="0.25">
      <c r="A245" s="287"/>
      <c r="B245" s="287"/>
      <c r="C245" s="287"/>
      <c r="D245" s="287"/>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row>
    <row r="246" spans="1:28" ht="29.1" customHeight="1" x14ac:dyDescent="0.25">
      <c r="A246" s="287"/>
      <c r="B246" s="287"/>
      <c r="C246" s="287"/>
      <c r="D246" s="287"/>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row>
    <row r="247" spans="1:28" ht="29.1" customHeight="1" x14ac:dyDescent="0.25">
      <c r="A247" s="287"/>
      <c r="B247" s="287"/>
      <c r="C247" s="287"/>
      <c r="D247" s="287"/>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row>
    <row r="248" spans="1:28" ht="29.1" customHeight="1" x14ac:dyDescent="0.25">
      <c r="A248" s="287"/>
      <c r="B248" s="287"/>
      <c r="C248" s="287"/>
      <c r="D248" s="287"/>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row>
    <row r="249" spans="1:28" ht="29.1" customHeight="1" x14ac:dyDescent="0.25">
      <c r="A249" s="287"/>
      <c r="B249" s="287"/>
      <c r="C249" s="287"/>
      <c r="D249" s="287"/>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row>
    <row r="250" spans="1:28" ht="29.1" customHeight="1" x14ac:dyDescent="0.25">
      <c r="A250" s="287"/>
      <c r="B250" s="287"/>
      <c r="C250" s="287"/>
      <c r="D250" s="287"/>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row>
    <row r="251" spans="1:28" ht="29.1" customHeight="1" x14ac:dyDescent="0.25">
      <c r="A251" s="287"/>
      <c r="B251" s="287"/>
      <c r="C251" s="287"/>
      <c r="D251" s="287"/>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row>
    <row r="252" spans="1:28" ht="29.1" customHeight="1" x14ac:dyDescent="0.25">
      <c r="A252" s="287"/>
      <c r="B252" s="287"/>
      <c r="C252" s="287"/>
      <c r="D252" s="287"/>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row>
    <row r="253" spans="1:28" ht="29.1" customHeight="1" x14ac:dyDescent="0.25">
      <c r="A253" s="287"/>
      <c r="B253" s="287"/>
      <c r="C253" s="287"/>
      <c r="D253" s="287"/>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row>
    <row r="254" spans="1:28" ht="29.1" customHeight="1" x14ac:dyDescent="0.25">
      <c r="A254" s="287"/>
      <c r="B254" s="287"/>
      <c r="C254" s="287"/>
      <c r="D254" s="287"/>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row>
    <row r="255" spans="1:28" ht="29.1" customHeight="1" x14ac:dyDescent="0.25">
      <c r="A255" s="287"/>
      <c r="B255" s="287"/>
      <c r="C255" s="287"/>
      <c r="D255" s="287"/>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row>
    <row r="256" spans="1:28" ht="29.1" customHeight="1" x14ac:dyDescent="0.25">
      <c r="A256" s="287"/>
      <c r="B256" s="287"/>
      <c r="C256" s="287"/>
      <c r="D256" s="287"/>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row>
    <row r="257" spans="1:28" ht="29.1" customHeight="1" x14ac:dyDescent="0.25">
      <c r="A257" s="287"/>
      <c r="B257" s="287"/>
      <c r="C257" s="287"/>
      <c r="D257" s="287"/>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row>
    <row r="258" spans="1:28" ht="29.1" customHeight="1" x14ac:dyDescent="0.25">
      <c r="A258" s="287"/>
      <c r="B258" s="287"/>
      <c r="C258" s="287"/>
      <c r="D258" s="287"/>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row>
    <row r="259" spans="1:28" ht="29.1" customHeight="1" x14ac:dyDescent="0.25">
      <c r="A259" s="287"/>
      <c r="B259" s="287"/>
      <c r="C259" s="287"/>
      <c r="D259" s="287"/>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row>
    <row r="260" spans="1:28" ht="29.1" customHeight="1" x14ac:dyDescent="0.25">
      <c r="A260" s="287"/>
      <c r="B260" s="287"/>
      <c r="C260" s="287"/>
      <c r="D260" s="287"/>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row>
    <row r="261" spans="1:28" ht="29.1" customHeight="1" x14ac:dyDescent="0.25">
      <c r="A261" s="287"/>
      <c r="B261" s="287"/>
      <c r="C261" s="287"/>
      <c r="D261" s="287"/>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row>
    <row r="262" spans="1:28" ht="29.1" customHeight="1" x14ac:dyDescent="0.25">
      <c r="A262" s="287"/>
      <c r="B262" s="287"/>
      <c r="C262" s="287"/>
      <c r="D262" s="287"/>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row>
    <row r="263" spans="1:28" ht="29.1" customHeight="1" x14ac:dyDescent="0.25">
      <c r="A263" s="287"/>
      <c r="B263" s="287"/>
      <c r="C263" s="287"/>
      <c r="D263" s="287"/>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row>
    <row r="264" spans="1:28" ht="29.1" customHeight="1" x14ac:dyDescent="0.25">
      <c r="A264" s="287"/>
      <c r="B264" s="287"/>
      <c r="C264" s="287"/>
      <c r="D264" s="287"/>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row>
    <row r="265" spans="1:28" ht="29.1" customHeight="1" x14ac:dyDescent="0.25">
      <c r="A265" s="287"/>
      <c r="B265" s="287"/>
      <c r="C265" s="287"/>
      <c r="D265" s="287"/>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row>
    <row r="266" spans="1:28" ht="29.1" customHeight="1" x14ac:dyDescent="0.25">
      <c r="A266" s="287"/>
      <c r="B266" s="287"/>
      <c r="C266" s="287"/>
      <c r="D266" s="287"/>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row>
    <row r="267" spans="1:28" ht="29.1" customHeight="1" x14ac:dyDescent="0.25">
      <c r="A267" s="287"/>
      <c r="B267" s="287"/>
      <c r="C267" s="287"/>
      <c r="D267" s="287"/>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row>
    <row r="268" spans="1:28" ht="29.1" customHeight="1" x14ac:dyDescent="0.25">
      <c r="A268" s="287"/>
      <c r="B268" s="287"/>
      <c r="C268" s="287"/>
      <c r="D268" s="287"/>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row>
    <row r="269" spans="1:28" ht="29.1" customHeight="1" x14ac:dyDescent="0.25">
      <c r="A269" s="287"/>
      <c r="B269" s="287"/>
      <c r="C269" s="287"/>
      <c r="D269" s="287"/>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row>
    <row r="270" spans="1:28" ht="29.1" customHeight="1" x14ac:dyDescent="0.25">
      <c r="A270" s="287"/>
      <c r="B270" s="287"/>
      <c r="C270" s="287"/>
      <c r="D270" s="287"/>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row>
    <row r="271" spans="1:28" ht="29.1" customHeight="1" x14ac:dyDescent="0.25">
      <c r="A271" s="287"/>
      <c r="B271" s="287"/>
      <c r="C271" s="287"/>
      <c r="D271" s="287"/>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row>
    <row r="272" spans="1:28" ht="29.1" customHeight="1" x14ac:dyDescent="0.25">
      <c r="A272" s="287"/>
      <c r="B272" s="287"/>
      <c r="C272" s="287"/>
      <c r="D272" s="287"/>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row>
    <row r="273" spans="1:28" ht="29.1" customHeight="1" x14ac:dyDescent="0.25">
      <c r="A273" s="287"/>
      <c r="B273" s="287"/>
      <c r="C273" s="287"/>
      <c r="D273" s="287"/>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row>
    <row r="274" spans="1:28" ht="29.1" customHeight="1" x14ac:dyDescent="0.25">
      <c r="A274" s="287"/>
      <c r="B274" s="287"/>
      <c r="C274" s="287"/>
      <c r="D274" s="287"/>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row>
    <row r="275" spans="1:28" ht="29.1" customHeight="1" x14ac:dyDescent="0.25">
      <c r="A275" s="287"/>
      <c r="B275" s="287"/>
      <c r="C275" s="287"/>
      <c r="D275" s="287"/>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row>
    <row r="276" spans="1:28" ht="29.1" customHeight="1" x14ac:dyDescent="0.25">
      <c r="A276" s="287"/>
      <c r="B276" s="287"/>
      <c r="C276" s="287"/>
      <c r="D276" s="287"/>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row>
    <row r="277" spans="1:28" ht="29.1" customHeight="1" x14ac:dyDescent="0.25">
      <c r="A277" s="287"/>
      <c r="B277" s="287"/>
      <c r="C277" s="287"/>
      <c r="D277" s="287"/>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row>
    <row r="278" spans="1:28" ht="29.1" customHeight="1" x14ac:dyDescent="0.25">
      <c r="A278" s="287"/>
      <c r="B278" s="287"/>
      <c r="C278" s="287"/>
      <c r="D278" s="287"/>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row>
    <row r="279" spans="1:28" ht="29.1" customHeight="1" x14ac:dyDescent="0.25">
      <c r="A279" s="287"/>
      <c r="B279" s="287"/>
      <c r="C279" s="287"/>
      <c r="D279" s="287"/>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row>
    <row r="280" spans="1:28" ht="29.1" customHeight="1" x14ac:dyDescent="0.25">
      <c r="A280" s="287"/>
      <c r="B280" s="287"/>
      <c r="C280" s="287"/>
      <c r="D280" s="287"/>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row>
    <row r="281" spans="1:28" ht="29.1" customHeight="1" x14ac:dyDescent="0.25">
      <c r="A281" s="287"/>
      <c r="B281" s="287"/>
      <c r="C281" s="287"/>
      <c r="D281" s="287"/>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row>
    <row r="282" spans="1:28" ht="29.1" customHeight="1" x14ac:dyDescent="0.25">
      <c r="A282" s="287"/>
      <c r="B282" s="287"/>
      <c r="C282" s="287"/>
      <c r="D282" s="287"/>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row>
    <row r="283" spans="1:28" ht="29.1" customHeight="1" x14ac:dyDescent="0.25">
      <c r="A283" s="287"/>
      <c r="B283" s="287"/>
      <c r="C283" s="287"/>
      <c r="D283" s="287"/>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row>
    <row r="284" spans="1:28" ht="29.1" customHeight="1" x14ac:dyDescent="0.25">
      <c r="A284" s="287"/>
      <c r="B284" s="287"/>
      <c r="C284" s="287"/>
      <c r="D284" s="287"/>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row>
    <row r="285" spans="1:28" ht="29.1" customHeight="1" x14ac:dyDescent="0.25">
      <c r="A285" s="287"/>
      <c r="B285" s="287"/>
      <c r="C285" s="287"/>
      <c r="D285" s="287"/>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row>
    <row r="286" spans="1:28" ht="29.1" customHeight="1" x14ac:dyDescent="0.25">
      <c r="A286" s="287"/>
      <c r="B286" s="287"/>
      <c r="C286" s="287"/>
      <c r="D286" s="287"/>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row>
    <row r="287" spans="1:28" ht="29.1" customHeight="1" x14ac:dyDescent="0.25">
      <c r="A287" s="287"/>
      <c r="B287" s="287"/>
      <c r="C287" s="287"/>
      <c r="D287" s="287"/>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row>
    <row r="288" spans="1:28" ht="29.1" customHeight="1" x14ac:dyDescent="0.25">
      <c r="A288" s="287"/>
      <c r="B288" s="287"/>
      <c r="C288" s="287"/>
      <c r="D288" s="287"/>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row>
    <row r="289" spans="1:28" ht="29.1" customHeight="1" x14ac:dyDescent="0.25">
      <c r="A289" s="287"/>
      <c r="B289" s="287"/>
      <c r="C289" s="287"/>
      <c r="D289" s="287"/>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row>
    <row r="290" spans="1:28" ht="29.1" customHeight="1" x14ac:dyDescent="0.25">
      <c r="A290" s="287"/>
      <c r="B290" s="287"/>
      <c r="C290" s="287"/>
      <c r="D290" s="287"/>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row>
    <row r="291" spans="1:28" ht="29.1" customHeight="1" x14ac:dyDescent="0.25">
      <c r="A291" s="287"/>
      <c r="B291" s="287"/>
      <c r="C291" s="287"/>
      <c r="D291" s="287"/>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row>
    <row r="292" spans="1:28" ht="29.1" customHeight="1" x14ac:dyDescent="0.25">
      <c r="A292" s="287"/>
      <c r="B292" s="287"/>
      <c r="C292" s="287"/>
      <c r="D292" s="287"/>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row>
    <row r="293" spans="1:28" ht="29.1" customHeight="1" x14ac:dyDescent="0.25">
      <c r="A293" s="287"/>
      <c r="B293" s="287"/>
      <c r="C293" s="287"/>
      <c r="D293" s="287"/>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row>
    <row r="294" spans="1:28" ht="29.1" customHeight="1" x14ac:dyDescent="0.25">
      <c r="A294" s="287"/>
      <c r="B294" s="287"/>
      <c r="C294" s="287"/>
      <c r="D294" s="287"/>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row>
    <row r="295" spans="1:28" ht="29.1" customHeight="1" x14ac:dyDescent="0.25">
      <c r="A295" s="287"/>
      <c r="B295" s="287"/>
      <c r="C295" s="287"/>
      <c r="D295" s="287"/>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row>
    <row r="296" spans="1:28" ht="29.1" customHeight="1" x14ac:dyDescent="0.25">
      <c r="A296" s="287"/>
      <c r="B296" s="287"/>
      <c r="C296" s="287"/>
      <c r="D296" s="287"/>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row>
    <row r="297" spans="1:28" ht="29.1" customHeight="1" x14ac:dyDescent="0.25">
      <c r="A297" s="287"/>
      <c r="B297" s="287"/>
      <c r="C297" s="287"/>
      <c r="D297" s="287"/>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row>
    <row r="298" spans="1:28" ht="29.1" customHeight="1" x14ac:dyDescent="0.25">
      <c r="A298" s="287"/>
      <c r="B298" s="287"/>
      <c r="C298" s="287"/>
      <c r="D298" s="287"/>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row>
    <row r="299" spans="1:28" ht="29.1" customHeight="1" x14ac:dyDescent="0.25">
      <c r="A299" s="287"/>
      <c r="B299" s="287"/>
      <c r="C299" s="287"/>
      <c r="D299" s="287"/>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row>
    <row r="300" spans="1:28" ht="29.1" customHeight="1" x14ac:dyDescent="0.25">
      <c r="A300" s="287"/>
      <c r="B300" s="287"/>
      <c r="C300" s="287"/>
      <c r="D300" s="287"/>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row>
    <row r="301" spans="1:28" ht="29.1" customHeight="1" x14ac:dyDescent="0.25">
      <c r="A301" s="287"/>
      <c r="B301" s="287"/>
      <c r="C301" s="287"/>
      <c r="D301" s="287"/>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row>
    <row r="302" spans="1:28" ht="29.1" customHeight="1" x14ac:dyDescent="0.25">
      <c r="A302" s="287"/>
      <c r="B302" s="287"/>
      <c r="C302" s="287"/>
      <c r="D302" s="287"/>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row>
    <row r="303" spans="1:28" ht="29.1" customHeight="1" x14ac:dyDescent="0.25">
      <c r="A303" s="287"/>
      <c r="B303" s="287"/>
      <c r="C303" s="287"/>
      <c r="D303" s="287"/>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row>
    <row r="304" spans="1:28" ht="29.1" customHeight="1" x14ac:dyDescent="0.25">
      <c r="A304" s="287"/>
      <c r="B304" s="287"/>
      <c r="C304" s="287"/>
      <c r="D304" s="287"/>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row>
    <row r="305" spans="1:28" ht="29.1" customHeight="1" x14ac:dyDescent="0.25">
      <c r="A305" s="287"/>
      <c r="B305" s="287"/>
      <c r="C305" s="287"/>
      <c r="D305" s="287"/>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row>
    <row r="306" spans="1:28" ht="29.1" customHeight="1" x14ac:dyDescent="0.25">
      <c r="A306" s="287"/>
      <c r="B306" s="287"/>
      <c r="C306" s="287"/>
      <c r="D306" s="287"/>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row>
    <row r="307" spans="1:28" ht="29.1" customHeight="1" x14ac:dyDescent="0.25">
      <c r="A307" s="287"/>
      <c r="B307" s="287"/>
      <c r="C307" s="287"/>
      <c r="D307" s="287"/>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row>
    <row r="308" spans="1:28" ht="29.1" customHeight="1" x14ac:dyDescent="0.25">
      <c r="A308" s="287"/>
      <c r="B308" s="287"/>
      <c r="C308" s="287"/>
      <c r="D308" s="287"/>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row>
    <row r="309" spans="1:28" ht="29.1" customHeight="1" x14ac:dyDescent="0.25">
      <c r="A309" s="287"/>
      <c r="B309" s="287"/>
      <c r="C309" s="287"/>
      <c r="D309" s="287"/>
    </row>
    <row r="310" spans="1:28" ht="29.1" customHeight="1" x14ac:dyDescent="0.25">
      <c r="D310" s="2"/>
    </row>
    <row r="311" spans="1:28" ht="29.1" customHeight="1" x14ac:dyDescent="0.25">
      <c r="D311" s="2"/>
    </row>
    <row r="312" spans="1:28" ht="29.1" customHeight="1" x14ac:dyDescent="0.25">
      <c r="D312" s="2"/>
    </row>
    <row r="313" spans="1:28" ht="29.1" customHeight="1" x14ac:dyDescent="0.25">
      <c r="D313" s="2"/>
    </row>
    <row r="314" spans="1:28" ht="29.1" customHeight="1" x14ac:dyDescent="0.25">
      <c r="D314" s="2"/>
    </row>
    <row r="315" spans="1:28" ht="29.1" customHeight="1" x14ac:dyDescent="0.25">
      <c r="D315" s="2"/>
    </row>
    <row r="316" spans="1:28" ht="29.1" customHeight="1" x14ac:dyDescent="0.25">
      <c r="D316" s="2"/>
    </row>
    <row r="317" spans="1:28" ht="29.1" customHeight="1" x14ac:dyDescent="0.25">
      <c r="D317" s="2"/>
    </row>
    <row r="318" spans="1:28" ht="29.1" customHeight="1" x14ac:dyDescent="0.25">
      <c r="D318" s="2"/>
    </row>
    <row r="319" spans="1:28" ht="29.1" customHeight="1" x14ac:dyDescent="0.25">
      <c r="D319" s="2"/>
    </row>
    <row r="320" spans="1:28" ht="29.1" customHeight="1" x14ac:dyDescent="0.25">
      <c r="D320" s="2"/>
    </row>
    <row r="321" s="2" customFormat="1" ht="29.1" customHeight="1" x14ac:dyDescent="0.25"/>
    <row r="322" s="2" customFormat="1" ht="29.1" customHeight="1" x14ac:dyDescent="0.25"/>
    <row r="323" s="2" customFormat="1" ht="29.1" customHeight="1" x14ac:dyDescent="0.25"/>
    <row r="324" s="2" customFormat="1" ht="29.1" customHeight="1" x14ac:dyDescent="0.25"/>
    <row r="325" s="2" customFormat="1" ht="29.1" customHeight="1" x14ac:dyDescent="0.25"/>
    <row r="326" s="2" customFormat="1" ht="29.1" customHeight="1" x14ac:dyDescent="0.25"/>
    <row r="327" s="2" customFormat="1" ht="29.1" customHeight="1" x14ac:dyDescent="0.25"/>
    <row r="328" s="2" customFormat="1" ht="29.1" customHeight="1" x14ac:dyDescent="0.25"/>
    <row r="329" s="2" customFormat="1" ht="29.1" customHeight="1" x14ac:dyDescent="0.25"/>
    <row r="330" s="2" customFormat="1" ht="29.1" customHeight="1" x14ac:dyDescent="0.25"/>
    <row r="331" s="2" customFormat="1" ht="29.1" customHeight="1" x14ac:dyDescent="0.25"/>
    <row r="332" s="2" customFormat="1" ht="29.1" customHeight="1" x14ac:dyDescent="0.25"/>
    <row r="333" s="2" customFormat="1" ht="29.1" customHeight="1" x14ac:dyDescent="0.25"/>
    <row r="334" s="2" customFormat="1" ht="29.1" customHeight="1" x14ac:dyDescent="0.25"/>
    <row r="335" s="2" customFormat="1" ht="29.1" customHeight="1" x14ac:dyDescent="0.25"/>
    <row r="336" s="2" customFormat="1" ht="29.1" customHeight="1" x14ac:dyDescent="0.25"/>
    <row r="337" s="2" customFormat="1" ht="29.1" customHeight="1" x14ac:dyDescent="0.25"/>
    <row r="338" s="2" customFormat="1" ht="29.1" customHeight="1" x14ac:dyDescent="0.25"/>
    <row r="339" s="2" customFormat="1" ht="29.1" customHeight="1" x14ac:dyDescent="0.25"/>
    <row r="340" s="2" customFormat="1" ht="29.1" customHeight="1" x14ac:dyDescent="0.25"/>
    <row r="341" s="2" customFormat="1" ht="29.1" customHeight="1" x14ac:dyDescent="0.25"/>
    <row r="342" s="2" customFormat="1" ht="29.1" customHeight="1" x14ac:dyDescent="0.25"/>
    <row r="343" s="2" customFormat="1" ht="29.1" customHeight="1" x14ac:dyDescent="0.25"/>
    <row r="344" s="2" customFormat="1" ht="29.1" customHeight="1" x14ac:dyDescent="0.25"/>
    <row r="345" s="2" customFormat="1" ht="29.1" customHeight="1" x14ac:dyDescent="0.25"/>
    <row r="346" s="2" customFormat="1" ht="29.1" customHeight="1" x14ac:dyDescent="0.25"/>
    <row r="347" s="2" customFormat="1" ht="29.1" customHeight="1" x14ac:dyDescent="0.25"/>
    <row r="348" s="2" customFormat="1" ht="29.1" customHeight="1" x14ac:dyDescent="0.25"/>
    <row r="349" s="2" customFormat="1" ht="29.1" customHeight="1" x14ac:dyDescent="0.25"/>
    <row r="350" s="2" customFormat="1" ht="29.1" customHeight="1" x14ac:dyDescent="0.25"/>
    <row r="351" s="2" customFormat="1" ht="29.1" customHeight="1" x14ac:dyDescent="0.25"/>
    <row r="352" s="2" customFormat="1" ht="29.1" customHeight="1" x14ac:dyDescent="0.25"/>
    <row r="353" s="2" customFormat="1" ht="29.1" customHeight="1" x14ac:dyDescent="0.25"/>
    <row r="354" s="2" customFormat="1" ht="29.1" customHeight="1" x14ac:dyDescent="0.25"/>
    <row r="355" s="2" customFormat="1" ht="29.1" customHeight="1" x14ac:dyDescent="0.25"/>
    <row r="356" s="2" customFormat="1" ht="29.1" customHeight="1" x14ac:dyDescent="0.25"/>
    <row r="357" s="2" customFormat="1" ht="29.1" customHeight="1" x14ac:dyDescent="0.25"/>
    <row r="358" s="2" customFormat="1" ht="29.1" customHeight="1" x14ac:dyDescent="0.25"/>
    <row r="359" s="2" customFormat="1" ht="29.1" customHeight="1" x14ac:dyDescent="0.25"/>
    <row r="360" s="2" customFormat="1" ht="29.1" customHeight="1" x14ac:dyDescent="0.25"/>
    <row r="361" s="2" customFormat="1" ht="29.1" customHeight="1" x14ac:dyDescent="0.25"/>
    <row r="362" s="2" customFormat="1" ht="29.1" customHeight="1" x14ac:dyDescent="0.25"/>
    <row r="363" s="2" customFormat="1" ht="29.1" customHeight="1" x14ac:dyDescent="0.25"/>
    <row r="364" s="2" customFormat="1" ht="29.1" customHeight="1" x14ac:dyDescent="0.25"/>
    <row r="365" s="2" customFormat="1" ht="29.1" customHeight="1" x14ac:dyDescent="0.25"/>
    <row r="366" s="2" customFormat="1" ht="29.1" customHeight="1" x14ac:dyDescent="0.25"/>
    <row r="367" s="2" customFormat="1" ht="29.1" customHeight="1" x14ac:dyDescent="0.25"/>
    <row r="368" s="2" customFormat="1" ht="29.1" customHeight="1" x14ac:dyDescent="0.25"/>
    <row r="369" s="2" customFormat="1" ht="29.1" customHeight="1" x14ac:dyDescent="0.25"/>
    <row r="370" s="2" customFormat="1" ht="29.1" customHeight="1" x14ac:dyDescent="0.25"/>
    <row r="371" s="2" customFormat="1" ht="29.1" customHeight="1" x14ac:dyDescent="0.25"/>
    <row r="372" s="2" customFormat="1" ht="29.1" customHeight="1" x14ac:dyDescent="0.25"/>
    <row r="373" s="2" customFormat="1" ht="29.1" customHeight="1" x14ac:dyDescent="0.25"/>
    <row r="374" s="2" customFormat="1" ht="29.1" customHeight="1" x14ac:dyDescent="0.25"/>
    <row r="375" s="2" customFormat="1" ht="29.1" customHeight="1" x14ac:dyDescent="0.25"/>
    <row r="376" s="2" customFormat="1" ht="29.1" customHeight="1" x14ac:dyDescent="0.25"/>
    <row r="377" s="2" customFormat="1" ht="29.1" customHeight="1" x14ac:dyDescent="0.25"/>
    <row r="378" s="2" customFormat="1" ht="29.1" customHeight="1" x14ac:dyDescent="0.25"/>
    <row r="379" s="2" customFormat="1" ht="29.1" customHeight="1" x14ac:dyDescent="0.25"/>
    <row r="380" s="2" customFormat="1" ht="29.1" customHeight="1" x14ac:dyDescent="0.25"/>
    <row r="381" s="2" customFormat="1" ht="29.1" customHeight="1" x14ac:dyDescent="0.25"/>
    <row r="382" s="2" customFormat="1" ht="29.1" customHeight="1" x14ac:dyDescent="0.25"/>
    <row r="383" s="2" customFormat="1" ht="29.1" customHeight="1" x14ac:dyDescent="0.25"/>
    <row r="384" s="2" customFormat="1" ht="29.1" customHeight="1" x14ac:dyDescent="0.25"/>
    <row r="385" s="2" customFormat="1" ht="29.1" customHeight="1" x14ac:dyDescent="0.25"/>
    <row r="386" s="2" customFormat="1" ht="29.1" customHeight="1" x14ac:dyDescent="0.25"/>
    <row r="387" s="2" customFormat="1" ht="29.1" customHeight="1" x14ac:dyDescent="0.25"/>
    <row r="388" s="2" customFormat="1" ht="29.1" customHeight="1" x14ac:dyDescent="0.25"/>
    <row r="389" s="2" customFormat="1" ht="29.1" customHeight="1" x14ac:dyDescent="0.25"/>
    <row r="390" s="2" customFormat="1" ht="29.1" customHeight="1" x14ac:dyDescent="0.25"/>
    <row r="391" s="2" customFormat="1" ht="29.1" customHeight="1" x14ac:dyDescent="0.25"/>
    <row r="392" s="2" customFormat="1" ht="29.1" customHeight="1" x14ac:dyDescent="0.25"/>
    <row r="393" s="2" customFormat="1" ht="29.1" customHeight="1" x14ac:dyDescent="0.25"/>
    <row r="394" s="2" customFormat="1" ht="29.1" customHeight="1" x14ac:dyDescent="0.25"/>
    <row r="395" s="2" customFormat="1" ht="29.1" customHeight="1" x14ac:dyDescent="0.25"/>
    <row r="396" s="2" customFormat="1" ht="29.1" customHeight="1" x14ac:dyDescent="0.25"/>
    <row r="397" s="2" customFormat="1" ht="29.1" customHeight="1" x14ac:dyDescent="0.25"/>
    <row r="398" s="2" customFormat="1" ht="29.1" customHeight="1" x14ac:dyDescent="0.25"/>
    <row r="399" s="2" customFormat="1" ht="29.1" customHeight="1" x14ac:dyDescent="0.25"/>
    <row r="400" s="2" customFormat="1" ht="29.1" customHeight="1" x14ac:dyDescent="0.25"/>
    <row r="401" s="2" customFormat="1" ht="29.1" customHeight="1" x14ac:dyDescent="0.25"/>
    <row r="402" s="2" customFormat="1" ht="29.1" customHeight="1" x14ac:dyDescent="0.25"/>
    <row r="403" s="2" customFormat="1" ht="29.1" customHeight="1" x14ac:dyDescent="0.25"/>
    <row r="404" s="2" customFormat="1" ht="29.1" customHeight="1" x14ac:dyDescent="0.25"/>
    <row r="405" s="2" customFormat="1" ht="29.1" customHeight="1" x14ac:dyDescent="0.25"/>
    <row r="406" s="2" customFormat="1" ht="29.1" customHeight="1" x14ac:dyDescent="0.25"/>
    <row r="407" s="2" customFormat="1" ht="29.1" customHeight="1" x14ac:dyDescent="0.25"/>
    <row r="408" s="2" customFormat="1" ht="29.1" customHeight="1" x14ac:dyDescent="0.25"/>
    <row r="409" s="2" customFormat="1" ht="29.1" customHeight="1" x14ac:dyDescent="0.25"/>
    <row r="410" s="2" customFormat="1" ht="29.1" customHeight="1" x14ac:dyDescent="0.25"/>
    <row r="411" s="2" customFormat="1" ht="29.1" customHeight="1" x14ac:dyDescent="0.25"/>
    <row r="412" s="2" customFormat="1" ht="29.1" customHeight="1" x14ac:dyDescent="0.25"/>
    <row r="413" s="2" customFormat="1" ht="29.1" customHeight="1" x14ac:dyDescent="0.25"/>
    <row r="414" s="2" customFormat="1" ht="29.1" customHeight="1" x14ac:dyDescent="0.25"/>
    <row r="415" s="2" customFormat="1" ht="29.1" customHeight="1" x14ac:dyDescent="0.25"/>
    <row r="416" s="2" customFormat="1" ht="29.1" customHeight="1" x14ac:dyDescent="0.25"/>
    <row r="417" s="2" customFormat="1" ht="29.1" customHeight="1" x14ac:dyDescent="0.25"/>
    <row r="418" s="2" customFormat="1" ht="29.1" customHeight="1" x14ac:dyDescent="0.25"/>
    <row r="419" s="2" customFormat="1" ht="29.1" customHeight="1" x14ac:dyDescent="0.25"/>
    <row r="420" s="2" customFormat="1" ht="29.1" customHeight="1" x14ac:dyDescent="0.25"/>
    <row r="421" s="2" customFormat="1" ht="29.1" customHeight="1" x14ac:dyDescent="0.25"/>
    <row r="422" s="2" customFormat="1" ht="29.1" customHeight="1" x14ac:dyDescent="0.25"/>
    <row r="423" s="2" customFormat="1" ht="29.1" customHeight="1" x14ac:dyDescent="0.25"/>
    <row r="424" s="2" customFormat="1" ht="29.1" customHeight="1" x14ac:dyDescent="0.25"/>
    <row r="425" s="2" customFormat="1" ht="29.1" customHeight="1" x14ac:dyDescent="0.25"/>
    <row r="426" s="2" customFormat="1" ht="29.1" customHeight="1" x14ac:dyDescent="0.25"/>
    <row r="427" s="2" customFormat="1" ht="29.1" customHeight="1" x14ac:dyDescent="0.25"/>
    <row r="428" s="2" customFormat="1" ht="29.1" customHeight="1" x14ac:dyDescent="0.25"/>
    <row r="429" s="2" customFormat="1" ht="29.1" customHeight="1" x14ac:dyDescent="0.25"/>
    <row r="430" s="2" customFormat="1" ht="29.1" customHeight="1" x14ac:dyDescent="0.25"/>
    <row r="431" s="2" customFormat="1" ht="29.1" customHeight="1" x14ac:dyDescent="0.25"/>
    <row r="432" s="2" customFormat="1" ht="29.1" customHeight="1" x14ac:dyDescent="0.25"/>
    <row r="433" s="2" customFormat="1" ht="29.1" customHeight="1" x14ac:dyDescent="0.25"/>
    <row r="434" s="2" customFormat="1" ht="29.1" customHeight="1" x14ac:dyDescent="0.25"/>
    <row r="435" s="2" customFormat="1" ht="29.1" customHeight="1" x14ac:dyDescent="0.25"/>
    <row r="436" s="2" customFormat="1" ht="29.1" customHeight="1" x14ac:dyDescent="0.25"/>
    <row r="437" s="2" customFormat="1" ht="29.1" customHeight="1" x14ac:dyDescent="0.25"/>
    <row r="438" s="2" customFormat="1" ht="29.1" customHeight="1" x14ac:dyDescent="0.25"/>
    <row r="439" s="2" customFormat="1" ht="29.1" customHeight="1" x14ac:dyDescent="0.25"/>
    <row r="440" s="2" customFormat="1" ht="29.1" customHeight="1" x14ac:dyDescent="0.25"/>
    <row r="441" s="2" customFormat="1" ht="29.1" customHeight="1" x14ac:dyDescent="0.25"/>
    <row r="442" s="2" customFormat="1" ht="29.1" customHeight="1" x14ac:dyDescent="0.25"/>
    <row r="443" s="2" customFormat="1" ht="29.1" customHeight="1" x14ac:dyDescent="0.25"/>
    <row r="444" s="2" customFormat="1" ht="29.1" customHeight="1" x14ac:dyDescent="0.25"/>
    <row r="445" s="2" customFormat="1" ht="29.1" customHeight="1" x14ac:dyDescent="0.25"/>
    <row r="446" s="2" customFormat="1" ht="29.1" customHeight="1" x14ac:dyDescent="0.25"/>
    <row r="447" s="2" customFormat="1" ht="29.1" customHeight="1" x14ac:dyDescent="0.25"/>
    <row r="448" s="2" customFormat="1" ht="29.1" customHeight="1" x14ac:dyDescent="0.25"/>
    <row r="449" s="2" customFormat="1" ht="29.1" customHeight="1" x14ac:dyDescent="0.25"/>
    <row r="450" s="2" customFormat="1" ht="29.1" customHeight="1" x14ac:dyDescent="0.25"/>
    <row r="451" s="2" customFormat="1" ht="29.1" customHeight="1" x14ac:dyDescent="0.25"/>
    <row r="452" s="2" customFormat="1" ht="29.1" customHeight="1" x14ac:dyDescent="0.25"/>
    <row r="453" s="2" customFormat="1" ht="29.1" customHeight="1" x14ac:dyDescent="0.25"/>
    <row r="454" s="2" customFormat="1" ht="29.1" customHeight="1" x14ac:dyDescent="0.25"/>
    <row r="455" s="2" customFormat="1" ht="29.1" customHeight="1" x14ac:dyDescent="0.25"/>
    <row r="456" s="2" customFormat="1" ht="29.1" customHeight="1" x14ac:dyDescent="0.25"/>
    <row r="457" s="2" customFormat="1" ht="29.1" customHeight="1" x14ac:dyDescent="0.25"/>
    <row r="458" s="2" customFormat="1" ht="29.1" customHeight="1" x14ac:dyDescent="0.25"/>
    <row r="459" s="2" customFormat="1" ht="29.1" customHeight="1" x14ac:dyDescent="0.25"/>
    <row r="460" s="2" customFormat="1" ht="29.1" customHeight="1" x14ac:dyDescent="0.25"/>
    <row r="461" s="2" customFormat="1" ht="29.1" customHeight="1" x14ac:dyDescent="0.25"/>
    <row r="462" s="2" customFormat="1" ht="29.1" customHeight="1" x14ac:dyDescent="0.25"/>
    <row r="463" s="2" customFormat="1" ht="29.1" customHeight="1" x14ac:dyDescent="0.25"/>
    <row r="464" s="2" customFormat="1" ht="29.1" customHeight="1" x14ac:dyDescent="0.25"/>
    <row r="465" s="2" customFormat="1" ht="29.1" customHeight="1" x14ac:dyDescent="0.25"/>
    <row r="466" s="2" customFormat="1" ht="29.1" customHeight="1" x14ac:dyDescent="0.25"/>
    <row r="467" s="2" customFormat="1" ht="29.1" customHeight="1" x14ac:dyDescent="0.25"/>
    <row r="468" s="2" customFormat="1" ht="29.1" customHeight="1" x14ac:dyDescent="0.25"/>
    <row r="469" s="2" customFormat="1" ht="29.1" customHeight="1" x14ac:dyDescent="0.25"/>
    <row r="470" s="2" customFormat="1" ht="29.1" customHeight="1" x14ac:dyDescent="0.25"/>
    <row r="471" s="2" customFormat="1" ht="29.1" customHeight="1" x14ac:dyDescent="0.25"/>
    <row r="472" s="2" customFormat="1" ht="29.1" customHeight="1" x14ac:dyDescent="0.25"/>
    <row r="473" s="2" customFormat="1" ht="29.1" customHeight="1" x14ac:dyDescent="0.25"/>
    <row r="474" s="2" customFormat="1" ht="29.1" customHeight="1" x14ac:dyDescent="0.25"/>
    <row r="475" s="2" customFormat="1" ht="29.1" customHeight="1" x14ac:dyDescent="0.25"/>
    <row r="476" s="2" customFormat="1" ht="29.1" customHeight="1" x14ac:dyDescent="0.25"/>
    <row r="477" s="2" customFormat="1" ht="29.1" customHeight="1" x14ac:dyDescent="0.25"/>
    <row r="478" s="2" customFormat="1" ht="29.1" customHeight="1" x14ac:dyDescent="0.25"/>
    <row r="479" s="2" customFormat="1" ht="29.1" customHeight="1" x14ac:dyDescent="0.25"/>
    <row r="480" s="2" customFormat="1" ht="29.1" customHeight="1" x14ac:dyDescent="0.25"/>
    <row r="481" s="2" customFormat="1" ht="29.1" customHeight="1" x14ac:dyDescent="0.25"/>
    <row r="482" s="2" customFormat="1" ht="29.1" customHeight="1" x14ac:dyDescent="0.25"/>
    <row r="483" s="2" customFormat="1" ht="29.1" customHeight="1" x14ac:dyDescent="0.25"/>
    <row r="484" s="2" customFormat="1" ht="29.1" customHeight="1" x14ac:dyDescent="0.25"/>
    <row r="485" s="2" customFormat="1" ht="29.1" customHeight="1" x14ac:dyDescent="0.25"/>
    <row r="486" s="2" customFormat="1" ht="29.1" customHeight="1" x14ac:dyDescent="0.25"/>
    <row r="487" s="2" customFormat="1" ht="29.1" customHeight="1" x14ac:dyDescent="0.25"/>
    <row r="488" s="2" customFormat="1" ht="29.1" customHeight="1" x14ac:dyDescent="0.25"/>
    <row r="489" s="2" customFormat="1" ht="29.1" customHeight="1" x14ac:dyDescent="0.25"/>
    <row r="490" s="2" customFormat="1" ht="29.1" customHeight="1" x14ac:dyDescent="0.25"/>
    <row r="491" s="2" customFormat="1" ht="29.1" customHeight="1" x14ac:dyDescent="0.25"/>
    <row r="492" s="2" customFormat="1" ht="29.1" customHeight="1" x14ac:dyDescent="0.25"/>
    <row r="493" s="2" customFormat="1" ht="29.1" customHeight="1" x14ac:dyDescent="0.25"/>
    <row r="494" s="2" customFormat="1" ht="29.1" customHeight="1" x14ac:dyDescent="0.25"/>
    <row r="495" s="2" customFormat="1" ht="29.1" customHeight="1" x14ac:dyDescent="0.25"/>
    <row r="496" s="2" customFormat="1" ht="29.1" customHeight="1" x14ac:dyDescent="0.25"/>
    <row r="497" s="2" customFormat="1" ht="29.1" customHeight="1" x14ac:dyDescent="0.25"/>
    <row r="498" s="2" customFormat="1" ht="29.1" customHeight="1" x14ac:dyDescent="0.25"/>
    <row r="499" s="2" customFormat="1" ht="29.1" customHeight="1" x14ac:dyDescent="0.25"/>
    <row r="500" s="2" customFormat="1" ht="29.1" customHeight="1" x14ac:dyDescent="0.25"/>
    <row r="501" s="2" customFormat="1" ht="29.1" customHeight="1" x14ac:dyDescent="0.25"/>
    <row r="502" s="2" customFormat="1" ht="29.1" customHeight="1" x14ac:dyDescent="0.25"/>
    <row r="503" s="2" customFormat="1" ht="29.1" customHeight="1" x14ac:dyDescent="0.25"/>
    <row r="504" s="2" customFormat="1" ht="29.1" customHeight="1" x14ac:dyDescent="0.25"/>
    <row r="505" s="2" customFormat="1" ht="29.1" customHeight="1" x14ac:dyDescent="0.25"/>
    <row r="506" s="2" customFormat="1" ht="29.1" customHeight="1" x14ac:dyDescent="0.25"/>
    <row r="507" s="2" customFormat="1" ht="29.1" customHeight="1" x14ac:dyDescent="0.25"/>
    <row r="508" s="2" customFormat="1" ht="29.1" customHeight="1" x14ac:dyDescent="0.25"/>
    <row r="509" s="2" customFormat="1" ht="29.1" customHeight="1" x14ac:dyDescent="0.25"/>
    <row r="510" s="2" customFormat="1" ht="29.1" customHeight="1" x14ac:dyDescent="0.25"/>
    <row r="511" s="2" customFormat="1" ht="29.1" customHeight="1" x14ac:dyDescent="0.25"/>
    <row r="512" s="2" customFormat="1" ht="29.1" customHeight="1" x14ac:dyDescent="0.25"/>
    <row r="513" s="2" customFormat="1" ht="29.1" customHeight="1" x14ac:dyDescent="0.25"/>
    <row r="514" s="2" customFormat="1" ht="29.1" customHeight="1" x14ac:dyDescent="0.25"/>
    <row r="515" s="2" customFormat="1" ht="29.1" customHeight="1" x14ac:dyDescent="0.25"/>
    <row r="516" s="2" customFormat="1" ht="29.1" customHeight="1" x14ac:dyDescent="0.25"/>
    <row r="517" s="2" customFormat="1" ht="29.1" customHeight="1" x14ac:dyDescent="0.25"/>
    <row r="518" s="2" customFormat="1" ht="29.1" customHeight="1" x14ac:dyDescent="0.25"/>
    <row r="519" s="2" customFormat="1" ht="29.1" customHeight="1" x14ac:dyDescent="0.25"/>
    <row r="520" s="2" customFormat="1" ht="29.1" customHeight="1" x14ac:dyDescent="0.25"/>
    <row r="521" s="2" customFormat="1" ht="29.1" customHeight="1" x14ac:dyDescent="0.25"/>
    <row r="522" s="2" customFormat="1" ht="29.1" customHeight="1" x14ac:dyDescent="0.25"/>
    <row r="523" s="2" customFormat="1" ht="29.1" customHeight="1" x14ac:dyDescent="0.25"/>
    <row r="524" s="2" customFormat="1" ht="29.1" customHeight="1" x14ac:dyDescent="0.25"/>
    <row r="525" s="2" customFormat="1" ht="29.1" customHeight="1" x14ac:dyDescent="0.25"/>
    <row r="526" s="2" customFormat="1" ht="29.1" customHeight="1" x14ac:dyDescent="0.25"/>
    <row r="527" s="2" customFormat="1" ht="29.1" customHeight="1" x14ac:dyDescent="0.25"/>
    <row r="528" s="2" customFormat="1" ht="29.1" customHeight="1" x14ac:dyDescent="0.25"/>
    <row r="529" s="2" customFormat="1" ht="29.1" customHeight="1" x14ac:dyDescent="0.25"/>
    <row r="530" s="2" customFormat="1" ht="29.1" customHeight="1" x14ac:dyDescent="0.25"/>
    <row r="531" s="2" customFormat="1" ht="29.1" customHeight="1" x14ac:dyDescent="0.25"/>
    <row r="532" s="2" customFormat="1" ht="29.1" customHeight="1" x14ac:dyDescent="0.25"/>
    <row r="533" s="2" customFormat="1" ht="29.1" customHeight="1" x14ac:dyDescent="0.25"/>
    <row r="534" s="2" customFormat="1" ht="29.1" customHeight="1" x14ac:dyDescent="0.25"/>
    <row r="535" s="2" customFormat="1" ht="29.1" customHeight="1" x14ac:dyDescent="0.25"/>
    <row r="536" s="2" customFormat="1" ht="29.1" customHeight="1" x14ac:dyDescent="0.25"/>
    <row r="537" s="2" customFormat="1" ht="29.1" customHeight="1" x14ac:dyDescent="0.25"/>
    <row r="538" s="2" customFormat="1" ht="29.1" customHeight="1" x14ac:dyDescent="0.25"/>
    <row r="539" s="2" customFormat="1" ht="29.1" customHeight="1" x14ac:dyDescent="0.25"/>
    <row r="540" s="2" customFormat="1" ht="29.1" customHeight="1" x14ac:dyDescent="0.25"/>
    <row r="541" s="2" customFormat="1" ht="29.1" customHeight="1" x14ac:dyDescent="0.25"/>
    <row r="542" s="2" customFormat="1" ht="29.1" customHeight="1" x14ac:dyDescent="0.25"/>
    <row r="543" s="2" customFormat="1" ht="29.1" customHeight="1" x14ac:dyDescent="0.25"/>
    <row r="544" s="2" customFormat="1" ht="29.1" customHeight="1" x14ac:dyDescent="0.25"/>
    <row r="545" s="2" customFormat="1" ht="29.1" customHeight="1" x14ac:dyDescent="0.25"/>
    <row r="546" s="2" customFormat="1" ht="29.1" customHeight="1" x14ac:dyDescent="0.25"/>
    <row r="547" s="2" customFormat="1" ht="29.1" customHeight="1" x14ac:dyDescent="0.25"/>
    <row r="548" s="2" customFormat="1" ht="29.1" customHeight="1" x14ac:dyDescent="0.25"/>
    <row r="549" s="2" customFormat="1" ht="29.1" customHeight="1" x14ac:dyDescent="0.25"/>
    <row r="550" s="2" customFormat="1" ht="29.1" customHeight="1" x14ac:dyDescent="0.25"/>
    <row r="551" s="2" customFormat="1" ht="29.1" customHeight="1" x14ac:dyDescent="0.25"/>
    <row r="552" s="2" customFormat="1" ht="29.1" customHeight="1" x14ac:dyDescent="0.25"/>
    <row r="553" s="2" customFormat="1" ht="29.1" customHeight="1" x14ac:dyDescent="0.25"/>
    <row r="554" s="2" customFormat="1" ht="29.1" customHeight="1" x14ac:dyDescent="0.25"/>
    <row r="555" s="2" customFormat="1" ht="29.1" customHeight="1" x14ac:dyDescent="0.25"/>
    <row r="556" s="2" customFormat="1" ht="29.1" customHeight="1" x14ac:dyDescent="0.25"/>
    <row r="557" s="2" customFormat="1" ht="29.1" customHeight="1" x14ac:dyDescent="0.25"/>
    <row r="558" s="2" customFormat="1" ht="29.1" customHeight="1" x14ac:dyDescent="0.25"/>
    <row r="559" s="2" customFormat="1" ht="29.1" customHeight="1" x14ac:dyDescent="0.25"/>
    <row r="560" s="2" customFormat="1" ht="29.1" customHeight="1" x14ac:dyDescent="0.25"/>
    <row r="561" s="2" customFormat="1" ht="29.1" customHeight="1" x14ac:dyDescent="0.25"/>
    <row r="562" s="2" customFormat="1" ht="29.1" customHeight="1" x14ac:dyDescent="0.25"/>
    <row r="563" s="2" customFormat="1" ht="29.1" customHeight="1" x14ac:dyDescent="0.25"/>
    <row r="564" s="2" customFormat="1" ht="29.1" customHeight="1" x14ac:dyDescent="0.25"/>
    <row r="565" s="2" customFormat="1" ht="29.1" customHeight="1" x14ac:dyDescent="0.25"/>
    <row r="566" s="2" customFormat="1" ht="29.1" customHeight="1" x14ac:dyDescent="0.25"/>
    <row r="567" s="2" customFormat="1" ht="29.1" customHeight="1" x14ac:dyDescent="0.25"/>
    <row r="568" s="2" customFormat="1" ht="29.1" customHeight="1" x14ac:dyDescent="0.25"/>
    <row r="569" s="2" customFormat="1" ht="29.1" customHeight="1" x14ac:dyDescent="0.25"/>
    <row r="570" s="2" customFormat="1" ht="29.1" customHeight="1" x14ac:dyDescent="0.25"/>
    <row r="571" s="2" customFormat="1" ht="29.1" customHeight="1" x14ac:dyDescent="0.25"/>
    <row r="572" s="2" customFormat="1" ht="29.1" customHeight="1" x14ac:dyDescent="0.25"/>
    <row r="573" s="2" customFormat="1" ht="29.1" customHeight="1" x14ac:dyDescent="0.25"/>
    <row r="574" s="2" customFormat="1" ht="29.1" customHeight="1" x14ac:dyDescent="0.25"/>
    <row r="575" s="2" customFormat="1" ht="29.1" customHeight="1" x14ac:dyDescent="0.25"/>
    <row r="576" s="2" customFormat="1" ht="29.1" customHeight="1" x14ac:dyDescent="0.25"/>
    <row r="577" s="2" customFormat="1" ht="29.1" customHeight="1" x14ac:dyDescent="0.25"/>
    <row r="578" s="2" customFormat="1" ht="29.1" customHeight="1" x14ac:dyDescent="0.25"/>
    <row r="579" s="2" customFormat="1" ht="29.1" customHeight="1" x14ac:dyDescent="0.25"/>
    <row r="580" s="2" customFormat="1" ht="29.1" customHeight="1" x14ac:dyDescent="0.25"/>
    <row r="581" s="2" customFormat="1" ht="29.1" customHeight="1" x14ac:dyDescent="0.25"/>
    <row r="582" s="2" customFormat="1" ht="29.1" customHeight="1" x14ac:dyDescent="0.25"/>
    <row r="583" s="2" customFormat="1" ht="29.1" customHeight="1" x14ac:dyDescent="0.25"/>
    <row r="584" s="2" customFormat="1" ht="29.1" customHeight="1" x14ac:dyDescent="0.25"/>
    <row r="585" s="2" customFormat="1" ht="29.1" customHeight="1" x14ac:dyDescent="0.25"/>
    <row r="586" s="2" customFormat="1" ht="29.1" customHeight="1" x14ac:dyDescent="0.25"/>
    <row r="587" s="2" customFormat="1" ht="29.1" customHeight="1" x14ac:dyDescent="0.25"/>
    <row r="588" s="2" customFormat="1" ht="29.1" customHeight="1" x14ac:dyDescent="0.25"/>
    <row r="589" s="2" customFormat="1" ht="29.1" customHeight="1" x14ac:dyDescent="0.25"/>
    <row r="590" s="2" customFormat="1" ht="29.1" customHeight="1" x14ac:dyDescent="0.25"/>
    <row r="591" s="2" customFormat="1" ht="29.1" customHeight="1" x14ac:dyDescent="0.25"/>
    <row r="592" s="2" customFormat="1" ht="29.1" customHeight="1" x14ac:dyDescent="0.25"/>
    <row r="593" s="2" customFormat="1" ht="29.1" customHeight="1" x14ac:dyDescent="0.25"/>
    <row r="594" s="2" customFormat="1" ht="29.1" customHeight="1" x14ac:dyDescent="0.25"/>
    <row r="595" s="2" customFormat="1" ht="29.1" customHeight="1" x14ac:dyDescent="0.25"/>
    <row r="596" s="2" customFormat="1" ht="29.1" customHeight="1" x14ac:dyDescent="0.25"/>
    <row r="597" s="2" customFormat="1" ht="29.1" customHeight="1" x14ac:dyDescent="0.25"/>
    <row r="598" s="2" customFormat="1" ht="29.1" customHeight="1" x14ac:dyDescent="0.25"/>
    <row r="599" s="2" customFormat="1" ht="29.1" customHeight="1" x14ac:dyDescent="0.25"/>
    <row r="600" s="2" customFormat="1" ht="29.1" customHeight="1" x14ac:dyDescent="0.25"/>
    <row r="601" s="2" customFormat="1" ht="29.1" customHeight="1" x14ac:dyDescent="0.25"/>
    <row r="602" s="2" customFormat="1" ht="29.1" customHeight="1" x14ac:dyDescent="0.25"/>
    <row r="603" s="2" customFormat="1" ht="29.1" customHeight="1" x14ac:dyDescent="0.25"/>
    <row r="604" s="2" customFormat="1" ht="29.1" customHeight="1" x14ac:dyDescent="0.25"/>
    <row r="605" s="2" customFormat="1" ht="29.1" customHeight="1" x14ac:dyDescent="0.25"/>
    <row r="606" s="2" customFormat="1" ht="29.1" customHeight="1" x14ac:dyDescent="0.25"/>
    <row r="607" s="2" customFormat="1" ht="29.1" customHeight="1" x14ac:dyDescent="0.25"/>
    <row r="608" s="2" customFormat="1" ht="29.1" customHeight="1" x14ac:dyDescent="0.25"/>
    <row r="609" s="2" customFormat="1" ht="29.1" customHeight="1" x14ac:dyDescent="0.25"/>
    <row r="610" s="2" customFormat="1" ht="29.1" customHeight="1" x14ac:dyDescent="0.25"/>
    <row r="611" s="2" customFormat="1" ht="29.1" customHeight="1" x14ac:dyDescent="0.25"/>
    <row r="612" s="2" customFormat="1" ht="29.1" customHeight="1" x14ac:dyDescent="0.25"/>
    <row r="613" s="2" customFormat="1" ht="29.1" customHeight="1" x14ac:dyDescent="0.25"/>
    <row r="614" s="2" customFormat="1" ht="29.1" customHeight="1" x14ac:dyDescent="0.25"/>
    <row r="615" s="2" customFormat="1" ht="29.1" customHeight="1" x14ac:dyDescent="0.25"/>
    <row r="616" s="2" customFormat="1" ht="29.1" customHeight="1" x14ac:dyDescent="0.25"/>
    <row r="617" s="2" customFormat="1" ht="29.1" customHeight="1" x14ac:dyDescent="0.25"/>
    <row r="618" s="2" customFormat="1" ht="29.1" customHeight="1" x14ac:dyDescent="0.25"/>
    <row r="619" s="2" customFormat="1" ht="29.1" customHeight="1" x14ac:dyDescent="0.25"/>
    <row r="620" s="2" customFormat="1" ht="29.1" customHeight="1" x14ac:dyDescent="0.25"/>
    <row r="621" s="2" customFormat="1" ht="29.1" customHeight="1" x14ac:dyDescent="0.25"/>
    <row r="622" s="2" customFormat="1" ht="29.1" customHeight="1" x14ac:dyDescent="0.25"/>
    <row r="623" s="2" customFormat="1" ht="29.1" customHeight="1" x14ac:dyDescent="0.25"/>
    <row r="624" s="2" customFormat="1" ht="29.1" customHeight="1" x14ac:dyDescent="0.25"/>
    <row r="625" s="2" customFormat="1" ht="29.1" customHeight="1" x14ac:dyDescent="0.25"/>
    <row r="626" s="2" customFormat="1" ht="29.1" customHeight="1" x14ac:dyDescent="0.25"/>
    <row r="627" s="2" customFormat="1" ht="29.1" customHeight="1" x14ac:dyDescent="0.25"/>
    <row r="628" s="2" customFormat="1" ht="29.1" customHeight="1" x14ac:dyDescent="0.25"/>
    <row r="629" s="2" customFormat="1" ht="29.1" customHeight="1" x14ac:dyDescent="0.25"/>
    <row r="630" s="2" customFormat="1" ht="29.1" customHeight="1" x14ac:dyDescent="0.25"/>
    <row r="631" s="2" customFormat="1" ht="29.1" customHeight="1" x14ac:dyDescent="0.25"/>
    <row r="632" s="2" customFormat="1" ht="29.1" customHeight="1" x14ac:dyDescent="0.25"/>
    <row r="633" s="2" customFormat="1" ht="29.1" customHeight="1" x14ac:dyDescent="0.25"/>
    <row r="634" s="2" customFormat="1" ht="29.1" customHeight="1" x14ac:dyDescent="0.25"/>
    <row r="635" s="2" customFormat="1" ht="29.1" customHeight="1" x14ac:dyDescent="0.25"/>
    <row r="636" s="2" customFormat="1" ht="29.1" customHeight="1" x14ac:dyDescent="0.25"/>
    <row r="637" s="2" customFormat="1" ht="29.1" customHeight="1" x14ac:dyDescent="0.25"/>
    <row r="638" s="2" customFormat="1" ht="29.1" customHeight="1" x14ac:dyDescent="0.25"/>
    <row r="639" s="2" customFormat="1" ht="29.1" customHeight="1" x14ac:dyDescent="0.25"/>
    <row r="640" s="2" customFormat="1" ht="29.1" customHeight="1" x14ac:dyDescent="0.25"/>
    <row r="641" s="2" customFormat="1" ht="29.1" customHeight="1" x14ac:dyDescent="0.25"/>
    <row r="642" s="2" customFormat="1" ht="29.1" customHeight="1" x14ac:dyDescent="0.25"/>
    <row r="643" s="2" customFormat="1" ht="29.1" customHeight="1" x14ac:dyDescent="0.25"/>
    <row r="644" s="2" customFormat="1" ht="29.1" customHeight="1" x14ac:dyDescent="0.25"/>
    <row r="645" s="2" customFormat="1" ht="29.1" customHeight="1" x14ac:dyDescent="0.25"/>
    <row r="646" s="2" customFormat="1" ht="29.1" customHeight="1" x14ac:dyDescent="0.25"/>
    <row r="647" s="2" customFormat="1" ht="29.1" customHeight="1" x14ac:dyDescent="0.25"/>
    <row r="648" s="2" customFormat="1" ht="29.1" customHeight="1" x14ac:dyDescent="0.25"/>
    <row r="649" s="2" customFormat="1" ht="29.1" customHeight="1" x14ac:dyDescent="0.25"/>
    <row r="650" s="2" customFormat="1" ht="29.1" customHeight="1" x14ac:dyDescent="0.25"/>
    <row r="651" s="2" customFormat="1" ht="29.1" customHeight="1" x14ac:dyDescent="0.25"/>
    <row r="652" s="2" customFormat="1" ht="29.1" customHeight="1" x14ac:dyDescent="0.25"/>
    <row r="653" s="2" customFormat="1" ht="29.1" customHeight="1" x14ac:dyDescent="0.25"/>
    <row r="654" s="2" customFormat="1" ht="29.1" customHeight="1" x14ac:dyDescent="0.25"/>
    <row r="655" s="2" customFormat="1" ht="29.1" customHeight="1" x14ac:dyDescent="0.25"/>
    <row r="656" s="2" customFormat="1" ht="29.1" customHeight="1" x14ac:dyDescent="0.25"/>
    <row r="657" s="2" customFormat="1" ht="29.1" customHeight="1" x14ac:dyDescent="0.25"/>
    <row r="658" s="2" customFormat="1" ht="29.1" customHeight="1" x14ac:dyDescent="0.25"/>
    <row r="659" s="2" customFormat="1" ht="29.1" customHeight="1" x14ac:dyDescent="0.25"/>
    <row r="660" s="2" customFormat="1" ht="29.1" customHeight="1" x14ac:dyDescent="0.25"/>
    <row r="661" s="2" customFormat="1" ht="29.1" customHeight="1" x14ac:dyDescent="0.25"/>
    <row r="662" s="2" customFormat="1" ht="29.1" customHeight="1" x14ac:dyDescent="0.25"/>
    <row r="663" s="2" customFormat="1" ht="29.1" customHeight="1" x14ac:dyDescent="0.25"/>
    <row r="664" s="2" customFormat="1" ht="29.1" customHeight="1" x14ac:dyDescent="0.25"/>
    <row r="665" s="2" customFormat="1" ht="29.1" customHeight="1" x14ac:dyDescent="0.25"/>
    <row r="666" s="2" customFormat="1" ht="29.1" customHeight="1" x14ac:dyDescent="0.25"/>
    <row r="667" s="2" customFormat="1" ht="29.1" customHeight="1" x14ac:dyDescent="0.25"/>
    <row r="668" s="2" customFormat="1" ht="29.1" customHeight="1" x14ac:dyDescent="0.25"/>
    <row r="669" s="2" customFormat="1" ht="29.1" customHeight="1" x14ac:dyDescent="0.25"/>
    <row r="670" s="2" customFormat="1" ht="29.1" customHeight="1" x14ac:dyDescent="0.25"/>
    <row r="671" s="2" customFormat="1" ht="29.1" customHeight="1" x14ac:dyDescent="0.25"/>
    <row r="672" s="2" customFormat="1" ht="29.1" customHeight="1" x14ac:dyDescent="0.25"/>
    <row r="673" s="2" customFormat="1" ht="29.1" customHeight="1" x14ac:dyDescent="0.25"/>
    <row r="674" s="2" customFormat="1" ht="29.1" customHeight="1" x14ac:dyDescent="0.25"/>
    <row r="675" s="2" customFormat="1" ht="29.1" customHeight="1" x14ac:dyDescent="0.25"/>
    <row r="676" s="2" customFormat="1" ht="29.1" customHeight="1" x14ac:dyDescent="0.25"/>
    <row r="677" s="2" customFormat="1" ht="29.1" customHeight="1" x14ac:dyDescent="0.25"/>
    <row r="678" s="2" customFormat="1" ht="29.1" customHeight="1" x14ac:dyDescent="0.25"/>
    <row r="679" s="2" customFormat="1" ht="29.1" customHeight="1" x14ac:dyDescent="0.25"/>
    <row r="680" s="2" customFormat="1" ht="29.1" customHeight="1" x14ac:dyDescent="0.25"/>
    <row r="681" s="2" customFormat="1" ht="29.1" customHeight="1" x14ac:dyDescent="0.25"/>
    <row r="682" s="2" customFormat="1" ht="29.1" customHeight="1" x14ac:dyDescent="0.25"/>
    <row r="683" s="2" customFormat="1" ht="29.1" customHeight="1" x14ac:dyDescent="0.25"/>
    <row r="684" s="2" customFormat="1" ht="29.1" customHeight="1" x14ac:dyDescent="0.25"/>
    <row r="685" s="2" customFormat="1" ht="29.1" customHeight="1" x14ac:dyDescent="0.25"/>
    <row r="686" s="2" customFormat="1" ht="29.1" customHeight="1" x14ac:dyDescent="0.25"/>
    <row r="687" s="2" customFormat="1" ht="29.1" customHeight="1" x14ac:dyDescent="0.25"/>
    <row r="688" s="2" customFormat="1" ht="29.1" customHeight="1" x14ac:dyDescent="0.25"/>
    <row r="689" s="2" customFormat="1" ht="29.1" customHeight="1" x14ac:dyDescent="0.25"/>
    <row r="690" s="2" customFormat="1" ht="29.1" customHeight="1" x14ac:dyDescent="0.25"/>
    <row r="691" s="2" customFormat="1" ht="29.1" customHeight="1" x14ac:dyDescent="0.25"/>
    <row r="692" s="2" customFormat="1" ht="29.1" customHeight="1" x14ac:dyDescent="0.25"/>
    <row r="693" s="2" customFormat="1" ht="29.1" customHeight="1" x14ac:dyDescent="0.25"/>
    <row r="694" s="2" customFormat="1" ht="29.1" customHeight="1" x14ac:dyDescent="0.25"/>
    <row r="695" s="2" customFormat="1" ht="29.1" customHeight="1" x14ac:dyDescent="0.25"/>
    <row r="696" s="2" customFormat="1" ht="29.1" customHeight="1" x14ac:dyDescent="0.25"/>
    <row r="697" s="2" customFormat="1" ht="29.1" customHeight="1" x14ac:dyDescent="0.25"/>
    <row r="698" s="2" customFormat="1" ht="29.1" customHeight="1" x14ac:dyDescent="0.25"/>
    <row r="699" s="2" customFormat="1" ht="29.1" customHeight="1" x14ac:dyDescent="0.25"/>
    <row r="700" s="2" customFormat="1" ht="29.1" customHeight="1" x14ac:dyDescent="0.25"/>
    <row r="701" s="2" customFormat="1" ht="29.1" customHeight="1" x14ac:dyDescent="0.25"/>
    <row r="702" s="2" customFormat="1" ht="29.1" customHeight="1" x14ac:dyDescent="0.25"/>
    <row r="703" s="2" customFormat="1" ht="29.1" customHeight="1" x14ac:dyDescent="0.25"/>
    <row r="704" s="2" customFormat="1" ht="29.1" customHeight="1" x14ac:dyDescent="0.25"/>
    <row r="705" s="2" customFormat="1" ht="29.1" customHeight="1" x14ac:dyDescent="0.25"/>
    <row r="706" s="2" customFormat="1" ht="29.1" customHeight="1" x14ac:dyDescent="0.25"/>
    <row r="707" s="2" customFormat="1" ht="29.1" customHeight="1" x14ac:dyDescent="0.25"/>
    <row r="708" s="2" customFormat="1" ht="29.1" customHeight="1" x14ac:dyDescent="0.25"/>
    <row r="709" s="2" customFormat="1" ht="29.1" customHeight="1" x14ac:dyDescent="0.25"/>
    <row r="710" s="2" customFormat="1" ht="29.1" customHeight="1" x14ac:dyDescent="0.25"/>
    <row r="711" s="2" customFormat="1" ht="29.1" customHeight="1" x14ac:dyDescent="0.25"/>
    <row r="712" s="2" customFormat="1" ht="29.1" customHeight="1" x14ac:dyDescent="0.25"/>
    <row r="713" s="2" customFormat="1" ht="29.1" customHeight="1" x14ac:dyDescent="0.25"/>
    <row r="714" s="2" customFormat="1" ht="29.1" customHeight="1" x14ac:dyDescent="0.25"/>
    <row r="715" s="2" customFormat="1" ht="29.1" customHeight="1" x14ac:dyDescent="0.25"/>
    <row r="716" s="2" customFormat="1" ht="29.1" customHeight="1" x14ac:dyDescent="0.25"/>
    <row r="717" s="2" customFormat="1" ht="29.1" customHeight="1" x14ac:dyDescent="0.25"/>
    <row r="718" s="2" customFormat="1" ht="29.1" customHeight="1" x14ac:dyDescent="0.25"/>
    <row r="719" s="2" customFormat="1" ht="29.1" customHeight="1" x14ac:dyDescent="0.25"/>
    <row r="720" s="2" customFormat="1" ht="29.1" customHeight="1" x14ac:dyDescent="0.25"/>
    <row r="721" s="2" customFormat="1" ht="29.1" customHeight="1" x14ac:dyDescent="0.25"/>
    <row r="722" s="2" customFormat="1" ht="29.1" customHeight="1" x14ac:dyDescent="0.25"/>
    <row r="723" s="2" customFormat="1" ht="29.1" customHeight="1" x14ac:dyDescent="0.25"/>
    <row r="724" s="2" customFormat="1" ht="29.1" customHeight="1" x14ac:dyDescent="0.25"/>
    <row r="725" s="2" customFormat="1" ht="29.1" customHeight="1" x14ac:dyDescent="0.25"/>
    <row r="726" s="2" customFormat="1" ht="29.1" customHeight="1" x14ac:dyDescent="0.25"/>
    <row r="727" s="2" customFormat="1" ht="29.1" customHeight="1" x14ac:dyDescent="0.25"/>
    <row r="728" s="2" customFormat="1" ht="29.1" customHeight="1" x14ac:dyDescent="0.25"/>
    <row r="729" s="2" customFormat="1" ht="29.1" customHeight="1" x14ac:dyDescent="0.25"/>
    <row r="730" s="2" customFormat="1" ht="29.1" customHeight="1" x14ac:dyDescent="0.25"/>
    <row r="731" s="2" customFormat="1" ht="29.1" customHeight="1" x14ac:dyDescent="0.25"/>
    <row r="732" s="2" customFormat="1" ht="29.1" customHeight="1" x14ac:dyDescent="0.25"/>
    <row r="733" s="2" customFormat="1" ht="29.1" customHeight="1" x14ac:dyDescent="0.25"/>
    <row r="734" s="2" customFormat="1" ht="29.1" customHeight="1" x14ac:dyDescent="0.25"/>
    <row r="735" s="2" customFormat="1" ht="29.1" customHeight="1" x14ac:dyDescent="0.25"/>
    <row r="736" s="2" customFormat="1" ht="29.1" customHeight="1" x14ac:dyDescent="0.25"/>
    <row r="737" s="2" customFormat="1" ht="29.1" customHeight="1" x14ac:dyDescent="0.25"/>
    <row r="738" s="2" customFormat="1" ht="29.1" customHeight="1" x14ac:dyDescent="0.25"/>
    <row r="739" s="2" customFormat="1" ht="29.1" customHeight="1" x14ac:dyDescent="0.25"/>
    <row r="740" s="2" customFormat="1" ht="29.1" customHeight="1" x14ac:dyDescent="0.25"/>
    <row r="741" s="2" customFormat="1" ht="29.1" customHeight="1" x14ac:dyDescent="0.25"/>
    <row r="742" s="2" customFormat="1" ht="29.1" customHeight="1" x14ac:dyDescent="0.25"/>
    <row r="743" s="2" customFormat="1" ht="29.1" customHeight="1" x14ac:dyDescent="0.25"/>
    <row r="744" s="2" customFormat="1" ht="29.1" customHeight="1" x14ac:dyDescent="0.25"/>
    <row r="745" s="2" customFormat="1" ht="29.1" customHeight="1" x14ac:dyDescent="0.25"/>
    <row r="746" s="2" customFormat="1" ht="29.1" customHeight="1" x14ac:dyDescent="0.25"/>
    <row r="747" s="2" customFormat="1" ht="29.1" customHeight="1" x14ac:dyDescent="0.25"/>
    <row r="748" s="2" customFormat="1" ht="29.1" customHeight="1" x14ac:dyDescent="0.25"/>
    <row r="749" s="2" customFormat="1" ht="29.1" customHeight="1" x14ac:dyDescent="0.25"/>
    <row r="750" s="2" customFormat="1" ht="29.1" customHeight="1" x14ac:dyDescent="0.25"/>
    <row r="751" s="2" customFormat="1" ht="29.1" customHeight="1" x14ac:dyDescent="0.25"/>
    <row r="752" s="2" customFormat="1" ht="29.1" customHeight="1" x14ac:dyDescent="0.25"/>
    <row r="753" s="2" customFormat="1" ht="29.1" customHeight="1" x14ac:dyDescent="0.25"/>
    <row r="754" s="2" customFormat="1" ht="29.1" customHeight="1" x14ac:dyDescent="0.25"/>
    <row r="755" s="2" customFormat="1" ht="29.1" customHeight="1" x14ac:dyDescent="0.25"/>
    <row r="756" s="2" customFormat="1" ht="29.1" customHeight="1" x14ac:dyDescent="0.25"/>
    <row r="757" s="2" customFormat="1" ht="29.1" customHeight="1" x14ac:dyDescent="0.25"/>
    <row r="758" s="2" customFormat="1" ht="29.1" customHeight="1" x14ac:dyDescent="0.25"/>
    <row r="759" s="2" customFormat="1" ht="29.1" customHeight="1" x14ac:dyDescent="0.25"/>
    <row r="760" s="2" customFormat="1" ht="29.1" customHeight="1" x14ac:dyDescent="0.25"/>
    <row r="761" s="2" customFormat="1" ht="29.1" customHeight="1" x14ac:dyDescent="0.25"/>
    <row r="762" s="2" customFormat="1" ht="29.1" customHeight="1" x14ac:dyDescent="0.25"/>
    <row r="763" s="2" customFormat="1" ht="29.1" customHeight="1" x14ac:dyDescent="0.25"/>
    <row r="764" s="2" customFormat="1" ht="29.1" customHeight="1" x14ac:dyDescent="0.25"/>
    <row r="765" s="2" customFormat="1" ht="29.1" customHeight="1" x14ac:dyDescent="0.25"/>
    <row r="766" s="2" customFormat="1" ht="29.1" customHeight="1" x14ac:dyDescent="0.25"/>
    <row r="767" s="2" customFormat="1" ht="29.1" customHeight="1" x14ac:dyDescent="0.25"/>
    <row r="768" s="2" customFormat="1" ht="29.1" customHeight="1" x14ac:dyDescent="0.25"/>
    <row r="769" s="2" customFormat="1" ht="29.1" customHeight="1" x14ac:dyDescent="0.25"/>
    <row r="770" s="2" customFormat="1" ht="29.1" customHeight="1" x14ac:dyDescent="0.25"/>
    <row r="771" s="2" customFormat="1" ht="29.1" customHeight="1" x14ac:dyDescent="0.25"/>
    <row r="772" s="2" customFormat="1" ht="29.1" customHeight="1" x14ac:dyDescent="0.25"/>
    <row r="773" s="2" customFormat="1" ht="29.1" customHeight="1" x14ac:dyDescent="0.25"/>
    <row r="774" s="2" customFormat="1" ht="29.1" customHeight="1" x14ac:dyDescent="0.25"/>
    <row r="775" s="2" customFormat="1" ht="29.1" customHeight="1" x14ac:dyDescent="0.25"/>
    <row r="776" s="2" customFormat="1" ht="29.1" customHeight="1" x14ac:dyDescent="0.25"/>
    <row r="777" s="2" customFormat="1" ht="29.1" customHeight="1" x14ac:dyDescent="0.25"/>
    <row r="778" s="2" customFormat="1" ht="29.1" customHeight="1" x14ac:dyDescent="0.25"/>
    <row r="779" s="2" customFormat="1" ht="29.1" customHeight="1" x14ac:dyDescent="0.25"/>
    <row r="780" s="2" customFormat="1" ht="29.1" customHeight="1" x14ac:dyDescent="0.25"/>
    <row r="781" s="2" customFormat="1" ht="29.1" customHeight="1" x14ac:dyDescent="0.25"/>
    <row r="782" s="2" customFormat="1" ht="29.1" customHeight="1" x14ac:dyDescent="0.25"/>
    <row r="783" s="2" customFormat="1" ht="29.1" customHeight="1" x14ac:dyDescent="0.25"/>
    <row r="784" s="2" customFormat="1" ht="29.1" customHeight="1" x14ac:dyDescent="0.25"/>
    <row r="785" s="2" customFormat="1" ht="29.1" customHeight="1" x14ac:dyDescent="0.25"/>
    <row r="786" s="2" customFormat="1" ht="29.1" customHeight="1" x14ac:dyDescent="0.25"/>
    <row r="787" s="2" customFormat="1" ht="29.1" customHeight="1" x14ac:dyDescent="0.25"/>
    <row r="788" s="2" customFormat="1" ht="29.1" customHeight="1" x14ac:dyDescent="0.25"/>
    <row r="789" s="2" customFormat="1" ht="29.1" customHeight="1" x14ac:dyDescent="0.25"/>
    <row r="790" s="2" customFormat="1" ht="29.1" customHeight="1" x14ac:dyDescent="0.25"/>
    <row r="791" s="2" customFormat="1" ht="29.1" customHeight="1" x14ac:dyDescent="0.25"/>
    <row r="792" s="2" customFormat="1" ht="29.1" customHeight="1" x14ac:dyDescent="0.25"/>
    <row r="793" s="2" customFormat="1" ht="29.1" customHeight="1" x14ac:dyDescent="0.25"/>
    <row r="794" s="2" customFormat="1" ht="29.1" customHeight="1" x14ac:dyDescent="0.25"/>
    <row r="795" s="2" customFormat="1" ht="29.1" customHeight="1" x14ac:dyDescent="0.25"/>
    <row r="796" s="2" customFormat="1" ht="29.1" customHeight="1" x14ac:dyDescent="0.25"/>
    <row r="797" s="2" customFormat="1" ht="29.1" customHeight="1" x14ac:dyDescent="0.25"/>
    <row r="798" s="2" customFormat="1" ht="29.1" customHeight="1" x14ac:dyDescent="0.25"/>
    <row r="799" s="2" customFormat="1" ht="29.1" customHeight="1" x14ac:dyDescent="0.25"/>
    <row r="800" s="2" customFormat="1" ht="29.1" customHeight="1" x14ac:dyDescent="0.25"/>
    <row r="801" s="2" customFormat="1" ht="29.1" customHeight="1" x14ac:dyDescent="0.25"/>
    <row r="802" s="2" customFormat="1" ht="29.1" customHeight="1" x14ac:dyDescent="0.25"/>
    <row r="803" s="2" customFormat="1" ht="29.1" customHeight="1" x14ac:dyDescent="0.25"/>
    <row r="804" s="2" customFormat="1" ht="29.1" customHeight="1" x14ac:dyDescent="0.25"/>
    <row r="805" s="2" customFormat="1" ht="29.1" customHeight="1" x14ac:dyDescent="0.25"/>
    <row r="806" s="2" customFormat="1" ht="29.1" customHeight="1" x14ac:dyDescent="0.25"/>
    <row r="807" s="2" customFormat="1" ht="29.1" customHeight="1" x14ac:dyDescent="0.25"/>
    <row r="808" s="2" customFormat="1" ht="29.1" customHeight="1" x14ac:dyDescent="0.25"/>
    <row r="809" s="2" customFormat="1" ht="29.1" customHeight="1" x14ac:dyDescent="0.25"/>
    <row r="810" s="2" customFormat="1" ht="29.1" customHeight="1" x14ac:dyDescent="0.25"/>
    <row r="811" s="2" customFormat="1" ht="29.1" customHeight="1" x14ac:dyDescent="0.25"/>
    <row r="812" s="2" customFormat="1" ht="29.1" customHeight="1" x14ac:dyDescent="0.25"/>
    <row r="813" s="2" customFormat="1" ht="29.1" customHeight="1" x14ac:dyDescent="0.25"/>
    <row r="814" s="2" customFormat="1" ht="29.1" customHeight="1" x14ac:dyDescent="0.25"/>
    <row r="815" s="2" customFormat="1" ht="29.1" customHeight="1" x14ac:dyDescent="0.25"/>
    <row r="816" s="2" customFormat="1" ht="29.1" customHeight="1" x14ac:dyDescent="0.25"/>
    <row r="817" s="2" customFormat="1" ht="29.1" customHeight="1" x14ac:dyDescent="0.25"/>
    <row r="818" s="2" customFormat="1" ht="29.1" customHeight="1" x14ac:dyDescent="0.25"/>
    <row r="819" s="2" customFormat="1" ht="29.1" customHeight="1" x14ac:dyDescent="0.25"/>
    <row r="820" s="2" customFormat="1" ht="29.1" customHeight="1" x14ac:dyDescent="0.25"/>
    <row r="821" s="2" customFormat="1" ht="29.1" customHeight="1" x14ac:dyDescent="0.25"/>
    <row r="822" s="2" customFormat="1" ht="29.1" customHeight="1" x14ac:dyDescent="0.25"/>
    <row r="823" s="2" customFormat="1" ht="29.1" customHeight="1" x14ac:dyDescent="0.25"/>
    <row r="824" s="2" customFormat="1" ht="29.1" customHeight="1" x14ac:dyDescent="0.25"/>
    <row r="825" s="2" customFormat="1" ht="29.1" customHeight="1" x14ac:dyDescent="0.25"/>
    <row r="826" s="2" customFormat="1" ht="29.1" customHeight="1" x14ac:dyDescent="0.25"/>
    <row r="827" s="2" customFormat="1" ht="29.1" customHeight="1" x14ac:dyDescent="0.25"/>
    <row r="828" s="2" customFormat="1" ht="29.1" customHeight="1" x14ac:dyDescent="0.25"/>
    <row r="829" s="2" customFormat="1" ht="29.1" customHeight="1" x14ac:dyDescent="0.25"/>
    <row r="830" s="2" customFormat="1" ht="29.1" customHeight="1" x14ac:dyDescent="0.25"/>
    <row r="831" s="2" customFormat="1" ht="29.1" customHeight="1" x14ac:dyDescent="0.25"/>
    <row r="832" s="2" customFormat="1" ht="29.1" customHeight="1" x14ac:dyDescent="0.25"/>
    <row r="833" s="2" customFormat="1" ht="29.1" customHeight="1" x14ac:dyDescent="0.25"/>
    <row r="834" s="2" customFormat="1" ht="29.1" customHeight="1" x14ac:dyDescent="0.25"/>
    <row r="835" s="2" customFormat="1" ht="29.1" customHeight="1" x14ac:dyDescent="0.25"/>
    <row r="836" s="2" customFormat="1" ht="29.1" customHeight="1" x14ac:dyDescent="0.25"/>
    <row r="837" s="2" customFormat="1" ht="29.1" customHeight="1" x14ac:dyDescent="0.25"/>
    <row r="838" s="2" customFormat="1" ht="29.1" customHeight="1" x14ac:dyDescent="0.25"/>
    <row r="839" s="2" customFormat="1" ht="29.1" customHeight="1" x14ac:dyDescent="0.25"/>
    <row r="840" s="2" customFormat="1" ht="29.1" customHeight="1" x14ac:dyDescent="0.25"/>
    <row r="841" s="2" customFormat="1" ht="29.1" customHeight="1" x14ac:dyDescent="0.25"/>
    <row r="842" s="2" customFormat="1" ht="29.1" customHeight="1" x14ac:dyDescent="0.25"/>
    <row r="843" s="2" customFormat="1" ht="29.1" customHeight="1" x14ac:dyDescent="0.25"/>
    <row r="844" s="2" customFormat="1" ht="29.1" customHeight="1" x14ac:dyDescent="0.25"/>
    <row r="845" s="2" customFormat="1" ht="29.1" customHeight="1" x14ac:dyDescent="0.25"/>
    <row r="846" s="2" customFormat="1" ht="29.1" customHeight="1" x14ac:dyDescent="0.25"/>
    <row r="847" s="2" customFormat="1" ht="29.1" customHeight="1" x14ac:dyDescent="0.25"/>
    <row r="848" s="2" customFormat="1" ht="29.1" customHeight="1" x14ac:dyDescent="0.25"/>
    <row r="849" s="2" customFormat="1" ht="29.1" customHeight="1" x14ac:dyDescent="0.25"/>
    <row r="850" s="2" customFormat="1" ht="29.1" customHeight="1" x14ac:dyDescent="0.25"/>
    <row r="851" s="2" customFormat="1" ht="29.1" customHeight="1" x14ac:dyDescent="0.25"/>
    <row r="852" s="2" customFormat="1" ht="29.1" customHeight="1" x14ac:dyDescent="0.25"/>
    <row r="853" s="2" customFormat="1" ht="29.1" customHeight="1" x14ac:dyDescent="0.25"/>
    <row r="854" s="2" customFormat="1" ht="29.1" customHeight="1" x14ac:dyDescent="0.25"/>
    <row r="855" s="2" customFormat="1" ht="29.1" customHeight="1" x14ac:dyDescent="0.25"/>
    <row r="856" s="2" customFormat="1" ht="29.1" customHeight="1" x14ac:dyDescent="0.25"/>
    <row r="857" s="2" customFormat="1" ht="29.1" customHeight="1" x14ac:dyDescent="0.25"/>
    <row r="858" s="2" customFormat="1" ht="29.1" customHeight="1" x14ac:dyDescent="0.25"/>
    <row r="859" s="2" customFormat="1" ht="29.1" customHeight="1" x14ac:dyDescent="0.25"/>
    <row r="860" s="2" customFormat="1" ht="29.1" customHeight="1" x14ac:dyDescent="0.25"/>
    <row r="861" s="2" customFormat="1" ht="29.1" customHeight="1" x14ac:dyDescent="0.25"/>
    <row r="862" s="2" customFormat="1" ht="29.1" customHeight="1" x14ac:dyDescent="0.25"/>
    <row r="863" s="2" customFormat="1" ht="29.1" customHeight="1" x14ac:dyDescent="0.25"/>
    <row r="864" s="2" customFormat="1" ht="29.1" customHeight="1" x14ac:dyDescent="0.25"/>
    <row r="865" s="2" customFormat="1" ht="29.1" customHeight="1" x14ac:dyDescent="0.25"/>
    <row r="866" s="2" customFormat="1" ht="29.1" customHeight="1" x14ac:dyDescent="0.25"/>
    <row r="867" s="2" customFormat="1" ht="29.1" customHeight="1" x14ac:dyDescent="0.25"/>
    <row r="868" s="2" customFormat="1" ht="29.1" customHeight="1" x14ac:dyDescent="0.25"/>
    <row r="869" s="2" customFormat="1" ht="29.1" customHeight="1" x14ac:dyDescent="0.25"/>
    <row r="870" s="2" customFormat="1" ht="29.1" customHeight="1" x14ac:dyDescent="0.25"/>
    <row r="871" s="2" customFormat="1" ht="29.1" customHeight="1" x14ac:dyDescent="0.25"/>
    <row r="872" s="2" customFormat="1" ht="29.1" customHeight="1" x14ac:dyDescent="0.25"/>
    <row r="873" s="2" customFormat="1" ht="29.1" customHeight="1" x14ac:dyDescent="0.25"/>
    <row r="874" s="2" customFormat="1" ht="29.1" customHeight="1" x14ac:dyDescent="0.25"/>
    <row r="875" s="2" customFormat="1" ht="29.1" customHeight="1" x14ac:dyDescent="0.25"/>
    <row r="876" s="2" customFormat="1" ht="29.1" customHeight="1" x14ac:dyDescent="0.25"/>
    <row r="877" s="2" customFormat="1" ht="29.1" customHeight="1" x14ac:dyDescent="0.25"/>
    <row r="878" s="2" customFormat="1" ht="29.1" customHeight="1" x14ac:dyDescent="0.25"/>
    <row r="879" s="2" customFormat="1" ht="29.1" customHeight="1" x14ac:dyDescent="0.25"/>
    <row r="880" s="2" customFormat="1" ht="29.1" customHeight="1" x14ac:dyDescent="0.25"/>
    <row r="881" s="2" customFormat="1" ht="29.1" customHeight="1" x14ac:dyDescent="0.25"/>
    <row r="882" s="2" customFormat="1" ht="29.1" customHeight="1" x14ac:dyDescent="0.25"/>
    <row r="883" s="2" customFormat="1" ht="29.1" customHeight="1" x14ac:dyDescent="0.25"/>
    <row r="884" s="2" customFormat="1" ht="29.1" customHeight="1" x14ac:dyDescent="0.25"/>
    <row r="885" s="2" customFormat="1" ht="29.1" customHeight="1" x14ac:dyDescent="0.25"/>
    <row r="886" s="2" customFormat="1" ht="29.1" customHeight="1" x14ac:dyDescent="0.25"/>
    <row r="887" s="2" customFormat="1" ht="29.1" customHeight="1" x14ac:dyDescent="0.25"/>
    <row r="888" s="2" customFormat="1" ht="29.1" customHeight="1" x14ac:dyDescent="0.25"/>
    <row r="889" s="2" customFormat="1" ht="29.1" customHeight="1" x14ac:dyDescent="0.25"/>
    <row r="890" s="2" customFormat="1" ht="29.1" customHeight="1" x14ac:dyDescent="0.25"/>
    <row r="891" s="2" customFormat="1" ht="29.1" customHeight="1" x14ac:dyDescent="0.25"/>
    <row r="892" s="2" customFormat="1" ht="29.1" customHeight="1" x14ac:dyDescent="0.25"/>
    <row r="893" s="2" customFormat="1" ht="29.1" customHeight="1" x14ac:dyDescent="0.25"/>
    <row r="894" s="2" customFormat="1" ht="29.1" customHeight="1" x14ac:dyDescent="0.25"/>
    <row r="895" s="2" customFormat="1" ht="29.1" customHeight="1" x14ac:dyDescent="0.25"/>
    <row r="896" s="2" customFormat="1" ht="29.1" customHeight="1" x14ac:dyDescent="0.25"/>
    <row r="897" s="2" customFormat="1" ht="29.1" customHeight="1" x14ac:dyDescent="0.25"/>
    <row r="898" s="2" customFormat="1" ht="29.1" customHeight="1" x14ac:dyDescent="0.25"/>
    <row r="899" s="2" customFormat="1" ht="29.1" customHeight="1" x14ac:dyDescent="0.25"/>
    <row r="900" s="2" customFormat="1" ht="29.1" customHeight="1" x14ac:dyDescent="0.25"/>
    <row r="901" s="2" customFormat="1" ht="29.1" customHeight="1" x14ac:dyDescent="0.25"/>
    <row r="902" s="2" customFormat="1" ht="29.1" customHeight="1" x14ac:dyDescent="0.25"/>
    <row r="903" s="2" customFormat="1" ht="29.1" customHeight="1" x14ac:dyDescent="0.25"/>
    <row r="904" s="2" customFormat="1" ht="29.1" customHeight="1" x14ac:dyDescent="0.25"/>
    <row r="905" s="2" customFormat="1" ht="29.1" customHeight="1" x14ac:dyDescent="0.25"/>
    <row r="906" s="2" customFormat="1" ht="29.1" customHeight="1" x14ac:dyDescent="0.25"/>
    <row r="907" s="2" customFormat="1" ht="29.1" customHeight="1" x14ac:dyDescent="0.25"/>
    <row r="908" s="2" customFormat="1" ht="29.1" customHeight="1" x14ac:dyDescent="0.25"/>
    <row r="909" s="2" customFormat="1" ht="29.1" customHeight="1" x14ac:dyDescent="0.25"/>
    <row r="910" s="2" customFormat="1" ht="29.1" customHeight="1" x14ac:dyDescent="0.25"/>
    <row r="911" s="2" customFormat="1" ht="29.1" customHeight="1" x14ac:dyDescent="0.25"/>
    <row r="912" s="2" customFormat="1" ht="29.1" customHeight="1" x14ac:dyDescent="0.25"/>
    <row r="913" s="2" customFormat="1" ht="29.1" customHeight="1" x14ac:dyDescent="0.25"/>
    <row r="914" s="2" customFormat="1" ht="29.1" customHeight="1" x14ac:dyDescent="0.25"/>
    <row r="915" s="2" customFormat="1" ht="29.1" customHeight="1" x14ac:dyDescent="0.25"/>
    <row r="916" s="2" customFormat="1" ht="29.1" customHeight="1" x14ac:dyDescent="0.25"/>
    <row r="917" s="2" customFormat="1" ht="29.1" customHeight="1" x14ac:dyDescent="0.25"/>
    <row r="918" s="2" customFormat="1" ht="29.1" customHeight="1" x14ac:dyDescent="0.25"/>
    <row r="919" s="2" customFormat="1" ht="29.1" customHeight="1" x14ac:dyDescent="0.25"/>
    <row r="920" s="2" customFormat="1" ht="29.1" customHeight="1" x14ac:dyDescent="0.25"/>
    <row r="921" s="2" customFormat="1" ht="29.1" customHeight="1" x14ac:dyDescent="0.25"/>
    <row r="922" s="2" customFormat="1" ht="29.1" customHeight="1" x14ac:dyDescent="0.25"/>
    <row r="923" s="2" customFormat="1" ht="29.1" customHeight="1" x14ac:dyDescent="0.25"/>
    <row r="924" s="2" customFormat="1" ht="29.1" customHeight="1" x14ac:dyDescent="0.25"/>
    <row r="925" s="2" customFormat="1" ht="29.1" customHeight="1" x14ac:dyDescent="0.25"/>
    <row r="926" s="2" customFormat="1" ht="29.1" customHeight="1" x14ac:dyDescent="0.25"/>
    <row r="927" s="2" customFormat="1" ht="29.1" customHeight="1" x14ac:dyDescent="0.25"/>
    <row r="928" s="2" customFormat="1" ht="29.1" customHeight="1" x14ac:dyDescent="0.25"/>
    <row r="929" s="2" customFormat="1" ht="29.1" customHeight="1" x14ac:dyDescent="0.25"/>
    <row r="930" s="2" customFormat="1" ht="29.1" customHeight="1" x14ac:dyDescent="0.25"/>
    <row r="931" s="2" customFormat="1" ht="29.1" customHeight="1" x14ac:dyDescent="0.25"/>
    <row r="932" s="2" customFormat="1" ht="29.1" customHeight="1" x14ac:dyDescent="0.25"/>
    <row r="933" s="2" customFormat="1" ht="29.1" customHeight="1" x14ac:dyDescent="0.25"/>
    <row r="934" s="2" customFormat="1" ht="29.1" customHeight="1" x14ac:dyDescent="0.25"/>
    <row r="935" s="2" customFormat="1" ht="29.1" customHeight="1" x14ac:dyDescent="0.25"/>
    <row r="936" s="2" customFormat="1" ht="29.1" customHeight="1" x14ac:dyDescent="0.25"/>
    <row r="937" s="2" customFormat="1" ht="29.1" customHeight="1" x14ac:dyDescent="0.25"/>
    <row r="938" s="2" customFormat="1" ht="29.1" customHeight="1" x14ac:dyDescent="0.25"/>
    <row r="939" s="2" customFormat="1" ht="29.1" customHeight="1" x14ac:dyDescent="0.25"/>
    <row r="940" s="2" customFormat="1" ht="29.1" customHeight="1" x14ac:dyDescent="0.25"/>
    <row r="941" s="2" customFormat="1" ht="29.1" customHeight="1" x14ac:dyDescent="0.25"/>
    <row r="942" s="2" customFormat="1" ht="29.1" customHeight="1" x14ac:dyDescent="0.25"/>
    <row r="943" s="2" customFormat="1" ht="29.1" customHeight="1" x14ac:dyDescent="0.25"/>
    <row r="944" s="2" customFormat="1" ht="29.1" customHeight="1" x14ac:dyDescent="0.25"/>
    <row r="945" s="2" customFormat="1" ht="29.1" customHeight="1" x14ac:dyDescent="0.25"/>
    <row r="946" s="2" customFormat="1" ht="29.1" customHeight="1" x14ac:dyDescent="0.25"/>
    <row r="947" s="2" customFormat="1" ht="29.1" customHeight="1" x14ac:dyDescent="0.25"/>
    <row r="948" s="2" customFormat="1" ht="29.1" customHeight="1" x14ac:dyDescent="0.25"/>
    <row r="949" s="2" customFormat="1" ht="29.1" customHeight="1" x14ac:dyDescent="0.25"/>
    <row r="950" s="2" customFormat="1" ht="29.1" customHeight="1" x14ac:dyDescent="0.25"/>
    <row r="951" s="2" customFormat="1" ht="29.1" customHeight="1" x14ac:dyDescent="0.25"/>
    <row r="952" s="2" customFormat="1" ht="29.1" customHeight="1" x14ac:dyDescent="0.25"/>
    <row r="953" s="2" customFormat="1" ht="29.1" customHeight="1" x14ac:dyDescent="0.25"/>
    <row r="954" s="2" customFormat="1" ht="29.1" customHeight="1" x14ac:dyDescent="0.25"/>
    <row r="955" s="2" customFormat="1" ht="29.1" customHeight="1" x14ac:dyDescent="0.25"/>
    <row r="956" s="2" customFormat="1" ht="29.1" customHeight="1" x14ac:dyDescent="0.25"/>
    <row r="957" s="2" customFormat="1" ht="29.1" customHeight="1" x14ac:dyDescent="0.25"/>
    <row r="958" s="2" customFormat="1" ht="29.1" customHeight="1" x14ac:dyDescent="0.25"/>
    <row r="959" s="2" customFormat="1" ht="29.1" customHeight="1" x14ac:dyDescent="0.25"/>
    <row r="960" s="2" customFormat="1" ht="29.1" customHeight="1" x14ac:dyDescent="0.25"/>
    <row r="961" s="2" customFormat="1" ht="29.1" customHeight="1" x14ac:dyDescent="0.25"/>
    <row r="962" s="2" customFormat="1" ht="29.1" customHeight="1" x14ac:dyDescent="0.25"/>
    <row r="963" s="2" customFormat="1" ht="29.1" customHeight="1" x14ac:dyDescent="0.25"/>
    <row r="964" s="2" customFormat="1" ht="29.1" customHeight="1" x14ac:dyDescent="0.25"/>
    <row r="965" s="2" customFormat="1" ht="29.1" customHeight="1" x14ac:dyDescent="0.25"/>
    <row r="966" s="2" customFormat="1" ht="29.1" customHeight="1" x14ac:dyDescent="0.25"/>
    <row r="967" s="2" customFormat="1" ht="29.1" customHeight="1" x14ac:dyDescent="0.25"/>
    <row r="968" s="2" customFormat="1" ht="29.1" customHeight="1" x14ac:dyDescent="0.25"/>
    <row r="969" s="2" customFormat="1" ht="29.1" customHeight="1" x14ac:dyDescent="0.25"/>
    <row r="970" s="2" customFormat="1" ht="29.1" customHeight="1" x14ac:dyDescent="0.25"/>
    <row r="971" s="2" customFormat="1" ht="29.1" customHeight="1" x14ac:dyDescent="0.25"/>
    <row r="972" s="2" customFormat="1" ht="29.1" customHeight="1" x14ac:dyDescent="0.25"/>
    <row r="973" s="2" customFormat="1" ht="29.1" customHeight="1" x14ac:dyDescent="0.25"/>
    <row r="974" s="2" customFormat="1" ht="29.1" customHeight="1" x14ac:dyDescent="0.25"/>
    <row r="975" s="2" customFormat="1" ht="29.1" customHeight="1" x14ac:dyDescent="0.25"/>
    <row r="976" s="2" customFormat="1" ht="29.1" customHeight="1" x14ac:dyDescent="0.25"/>
    <row r="977" s="2" customFormat="1" ht="29.1" customHeight="1" x14ac:dyDescent="0.25"/>
    <row r="978" s="2" customFormat="1" ht="29.1" customHeight="1" x14ac:dyDescent="0.25"/>
    <row r="979" s="2" customFormat="1" ht="29.1" customHeight="1" x14ac:dyDescent="0.25"/>
    <row r="980" s="2" customFormat="1" ht="29.1" customHeight="1" x14ac:dyDescent="0.25"/>
    <row r="981" s="2" customFormat="1" ht="29.1" customHeight="1" x14ac:dyDescent="0.25"/>
    <row r="982" s="2" customFormat="1" ht="29.1" customHeight="1" x14ac:dyDescent="0.25"/>
    <row r="983" s="2" customFormat="1" ht="29.1" customHeight="1" x14ac:dyDescent="0.25"/>
    <row r="984" s="2" customFormat="1" ht="29.1" customHeight="1" x14ac:dyDescent="0.25"/>
    <row r="985" s="2" customFormat="1" ht="29.1" customHeight="1" x14ac:dyDescent="0.25"/>
    <row r="986" s="2" customFormat="1" ht="29.1" customHeight="1" x14ac:dyDescent="0.25"/>
    <row r="987" s="2" customFormat="1" ht="29.1" customHeight="1" x14ac:dyDescent="0.25"/>
    <row r="988" s="2" customFormat="1" ht="29.1" customHeight="1" x14ac:dyDescent="0.25"/>
    <row r="989" s="2" customFormat="1" ht="29.1" customHeight="1" x14ac:dyDescent="0.25"/>
    <row r="990" s="2" customFormat="1" ht="29.1" customHeight="1" x14ac:dyDescent="0.25"/>
    <row r="991" s="2" customFormat="1" ht="29.1" customHeight="1" x14ac:dyDescent="0.25"/>
    <row r="992" s="2" customFormat="1" ht="29.1" customHeight="1" x14ac:dyDescent="0.25"/>
    <row r="993" s="2" customFormat="1" ht="29.1" customHeight="1" x14ac:dyDescent="0.25"/>
    <row r="994" s="2" customFormat="1" ht="29.1" customHeight="1" x14ac:dyDescent="0.25"/>
  </sheetData>
  <sheetProtection algorithmName="SHA-512" hashValue="rSp31veY3EMbkOAV6dy1T8ox61t8ZsxWQJCNSY2R61CVq57N7W05Em6s1i6Wg52f79KzOsY6vZ1iiDmK0JtNeQ==" saltValue="UqVFJ0fXCWpSpYuWSeo1tQ==" spinCount="100000" sheet="1" objects="1" scenarios="1"/>
  <mergeCells count="12">
    <mergeCell ref="B17:B20"/>
    <mergeCell ref="C17:C20"/>
    <mergeCell ref="A22:A23"/>
    <mergeCell ref="A24:A26"/>
    <mergeCell ref="A1:D1"/>
    <mergeCell ref="A2:D2"/>
    <mergeCell ref="A3:D3"/>
    <mergeCell ref="B4:C4"/>
    <mergeCell ref="A5:A8"/>
    <mergeCell ref="A9:A11"/>
    <mergeCell ref="A12:A15"/>
    <mergeCell ref="A16:A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AA6FE-8461-4776-880B-B2D7D2E206D1}">
  <sheetPr>
    <tabColor theme="9" tint="-0.499984740745262"/>
  </sheetPr>
  <dimension ref="A1:AH13"/>
  <sheetViews>
    <sheetView zoomScale="84" zoomScaleNormal="84" workbookViewId="0">
      <selection sqref="A1:C1"/>
    </sheetView>
  </sheetViews>
  <sheetFormatPr defaultColWidth="8.7109375" defaultRowHeight="21" x14ac:dyDescent="0.35"/>
  <cols>
    <col min="1" max="1" width="71.7109375" style="81" customWidth="1"/>
    <col min="2" max="2" width="81.7109375" style="81" customWidth="1"/>
    <col min="3" max="3" width="68.5703125" style="81" customWidth="1"/>
    <col min="4" max="16384" width="8.7109375" style="81"/>
  </cols>
  <sheetData>
    <row r="1" spans="1:34" s="121" customFormat="1" ht="15" customHeight="1" x14ac:dyDescent="0.35">
      <c r="A1" s="346"/>
      <c r="B1" s="346"/>
      <c r="C1" s="346"/>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30" customHeight="1" x14ac:dyDescent="0.35">
      <c r="A2" s="406" t="s">
        <v>785</v>
      </c>
      <c r="B2" s="406"/>
      <c r="C2" s="406"/>
    </row>
    <row r="3" spans="1:34" s="121" customFormat="1" ht="15" customHeight="1" x14ac:dyDescent="0.35">
      <c r="A3" s="137"/>
      <c r="B3" s="137"/>
      <c r="C3" s="137"/>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ht="30" customHeight="1" x14ac:dyDescent="0.35">
      <c r="A4" s="332" t="s">
        <v>0</v>
      </c>
      <c r="B4" s="332" t="s">
        <v>1</v>
      </c>
      <c r="C4" s="332" t="s">
        <v>2</v>
      </c>
    </row>
    <row r="5" spans="1:34" ht="126" x14ac:dyDescent="0.35">
      <c r="A5" s="42" t="s">
        <v>576</v>
      </c>
      <c r="B5" s="39" t="s">
        <v>656</v>
      </c>
      <c r="C5" s="134"/>
    </row>
    <row r="6" spans="1:34" ht="273" x14ac:dyDescent="0.35">
      <c r="A6" s="42" t="s">
        <v>577</v>
      </c>
      <c r="B6" s="39" t="s">
        <v>657</v>
      </c>
      <c r="C6" s="134"/>
    </row>
    <row r="7" spans="1:34" ht="86.25" customHeight="1" x14ac:dyDescent="0.35">
      <c r="A7" s="394" t="s">
        <v>633</v>
      </c>
      <c r="B7" s="138" t="s">
        <v>530</v>
      </c>
      <c r="C7" s="389"/>
    </row>
    <row r="8" spans="1:34" x14ac:dyDescent="0.35">
      <c r="A8" s="394"/>
      <c r="B8" s="139" t="s">
        <v>602</v>
      </c>
      <c r="C8" s="389"/>
    </row>
    <row r="9" spans="1:34" ht="21" customHeight="1" x14ac:dyDescent="0.35">
      <c r="A9" s="394"/>
      <c r="B9" s="140" t="s">
        <v>605</v>
      </c>
      <c r="C9" s="389"/>
    </row>
    <row r="10" spans="1:34" ht="43.5" customHeight="1" x14ac:dyDescent="0.35">
      <c r="A10" s="388" t="s">
        <v>634</v>
      </c>
      <c r="B10" s="138" t="s">
        <v>530</v>
      </c>
      <c r="C10" s="389"/>
    </row>
    <row r="11" spans="1:34" x14ac:dyDescent="0.35">
      <c r="A11" s="388"/>
      <c r="B11" s="139" t="s">
        <v>602</v>
      </c>
      <c r="C11" s="389"/>
    </row>
    <row r="12" spans="1:34" x14ac:dyDescent="0.35">
      <c r="A12" s="388"/>
      <c r="B12" s="139" t="s">
        <v>603</v>
      </c>
      <c r="C12" s="389"/>
    </row>
    <row r="13" spans="1:34" ht="34.5" customHeight="1" x14ac:dyDescent="0.35">
      <c r="A13" s="388"/>
      <c r="B13" s="141" t="s">
        <v>604</v>
      </c>
      <c r="C13" s="389"/>
    </row>
  </sheetData>
  <sheetProtection algorithmName="SHA-512" hashValue="jpM+lAwSi2dmS/gpILkTCcFjt/VB7Q6bfTC7v6Ff05uk74PzwM1oRWkOGLvPA1xFlSPRMj8+zC3ZKsGCOoed0Q==" saltValue="6tVaMXXSCmAU146dAXwMqg==" spinCount="100000" sheet="1" objects="1" scenarios="1"/>
  <mergeCells count="6">
    <mergeCell ref="A1:C1"/>
    <mergeCell ref="A2:C2"/>
    <mergeCell ref="A7:A9"/>
    <mergeCell ref="C7:C9"/>
    <mergeCell ref="A10:A13"/>
    <mergeCell ref="C10:C13"/>
  </mergeCells>
  <pageMargins left="0.7" right="0.7" top="0.75" bottom="0.75" header="0.3" footer="0.3"/>
  <pageSetup paperSize="9" scale="3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D194-4F55-4DB8-AD73-CA4B804E3E5F}">
  <sheetPr>
    <tabColor theme="5" tint="0.59999389629810485"/>
  </sheetPr>
  <dimension ref="A1:AC48"/>
  <sheetViews>
    <sheetView workbookViewId="0">
      <selection sqref="A1:C1"/>
    </sheetView>
  </sheetViews>
  <sheetFormatPr defaultColWidth="9.28515625" defaultRowHeight="21" x14ac:dyDescent="0.35"/>
  <cols>
    <col min="1" max="1" width="71.7109375" style="67" customWidth="1"/>
    <col min="2" max="2" width="81.7109375" style="67" customWidth="1"/>
    <col min="3" max="3" width="70.7109375" style="66" customWidth="1"/>
    <col min="4" max="16384" width="9.28515625" style="66"/>
  </cols>
  <sheetData>
    <row r="1" spans="1:29" s="85" customFormat="1" ht="15" customHeight="1" x14ac:dyDescent="0.25">
      <c r="A1" s="352"/>
      <c r="B1" s="352"/>
      <c r="C1" s="352"/>
    </row>
    <row r="2" spans="1:29" s="85" customFormat="1" ht="30" customHeight="1" x14ac:dyDescent="0.25">
      <c r="A2" s="416" t="s">
        <v>311</v>
      </c>
      <c r="B2" s="445"/>
      <c r="C2" s="446"/>
    </row>
    <row r="3" spans="1:29" s="85" customFormat="1" ht="15" customHeight="1" x14ac:dyDescent="0.25">
      <c r="A3" s="390"/>
      <c r="B3" s="390"/>
      <c r="C3" s="93"/>
    </row>
    <row r="4" spans="1:29" s="101" customFormat="1" ht="30" customHeight="1" x14ac:dyDescent="0.25">
      <c r="A4" s="331" t="s">
        <v>0</v>
      </c>
      <c r="B4" s="331" t="s">
        <v>1</v>
      </c>
      <c r="C4" s="333" t="s">
        <v>2</v>
      </c>
    </row>
    <row r="5" spans="1:29" s="101" customFormat="1" ht="126" x14ac:dyDescent="0.25">
      <c r="A5" s="17" t="s">
        <v>312</v>
      </c>
      <c r="B5" s="272" t="s">
        <v>1100</v>
      </c>
      <c r="C5" s="391"/>
    </row>
    <row r="6" spans="1:29" ht="63" x14ac:dyDescent="0.35">
      <c r="A6" s="210" t="s">
        <v>1022</v>
      </c>
      <c r="B6" s="210" t="s">
        <v>1023</v>
      </c>
      <c r="C6" s="39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1:29" ht="83.45" customHeight="1" x14ac:dyDescent="0.35">
      <c r="A7" s="210" t="s">
        <v>315</v>
      </c>
      <c r="B7" s="210" t="s">
        <v>1099</v>
      </c>
      <c r="C7" s="393"/>
      <c r="D7" s="81"/>
      <c r="E7" s="81"/>
      <c r="F7" s="81"/>
      <c r="G7" s="81"/>
      <c r="H7" s="81"/>
      <c r="I7" s="81"/>
      <c r="J7" s="81"/>
      <c r="K7" s="81"/>
      <c r="L7" s="81"/>
      <c r="M7" s="81"/>
      <c r="N7" s="81"/>
      <c r="O7" s="81"/>
      <c r="P7" s="81"/>
      <c r="Q7" s="81"/>
      <c r="R7" s="81"/>
      <c r="S7" s="81"/>
      <c r="T7" s="81"/>
      <c r="U7" s="81"/>
      <c r="V7" s="81"/>
      <c r="W7" s="81"/>
      <c r="X7" s="81"/>
      <c r="Y7" s="81"/>
      <c r="Z7" s="81"/>
      <c r="AA7" s="81"/>
      <c r="AB7" s="81"/>
      <c r="AC7" s="81"/>
    </row>
    <row r="8" spans="1:29" ht="105" x14ac:dyDescent="0.35">
      <c r="A8" s="210" t="s">
        <v>1024</v>
      </c>
      <c r="B8" s="210" t="s">
        <v>1098</v>
      </c>
      <c r="C8" s="393"/>
      <c r="D8" s="81"/>
      <c r="E8" s="81"/>
      <c r="F8" s="81"/>
      <c r="G8" s="81"/>
      <c r="H8" s="81"/>
      <c r="I8" s="81"/>
      <c r="J8" s="81"/>
      <c r="K8" s="81"/>
      <c r="L8" s="81"/>
      <c r="M8" s="81"/>
      <c r="N8" s="81"/>
      <c r="O8" s="81"/>
      <c r="P8" s="81"/>
      <c r="Q8" s="81"/>
      <c r="R8" s="81"/>
      <c r="S8" s="81"/>
      <c r="T8" s="81"/>
      <c r="U8" s="81"/>
      <c r="V8" s="81"/>
      <c r="W8" s="81"/>
      <c r="X8" s="81"/>
      <c r="Y8" s="81"/>
      <c r="Z8" s="81"/>
      <c r="AA8" s="81"/>
      <c r="AB8" s="81"/>
      <c r="AC8" s="81"/>
    </row>
    <row r="9" spans="1:29" s="81" customFormat="1" x14ac:dyDescent="0.35">
      <c r="A9" s="210" t="s">
        <v>316</v>
      </c>
      <c r="B9" s="210" t="s">
        <v>1041</v>
      </c>
      <c r="C9" s="103"/>
    </row>
    <row r="10" spans="1:29" s="81" customFormat="1" x14ac:dyDescent="0.35">
      <c r="A10" s="17" t="s">
        <v>319</v>
      </c>
      <c r="B10" s="17" t="s">
        <v>1025</v>
      </c>
      <c r="C10" s="270"/>
    </row>
    <row r="11" spans="1:29" s="81" customFormat="1" ht="42" x14ac:dyDescent="0.35">
      <c r="A11" s="17" t="s">
        <v>1026</v>
      </c>
      <c r="B11" s="444" t="s">
        <v>1027</v>
      </c>
      <c r="C11" s="103"/>
    </row>
    <row r="12" spans="1:29" x14ac:dyDescent="0.35">
      <c r="A12" s="17" t="s">
        <v>323</v>
      </c>
      <c r="B12" s="444"/>
      <c r="C12" s="393"/>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row>
    <row r="13" spans="1:29" ht="42" x14ac:dyDescent="0.35">
      <c r="A13" s="17" t="s">
        <v>324</v>
      </c>
      <c r="B13" s="17" t="s">
        <v>353</v>
      </c>
      <c r="C13" s="393"/>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row>
    <row r="14" spans="1:29" ht="84" x14ac:dyDescent="0.35">
      <c r="A14" s="17" t="s">
        <v>325</v>
      </c>
      <c r="B14" s="444" t="s">
        <v>1097</v>
      </c>
      <c r="C14" s="102"/>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ht="27" customHeight="1" x14ac:dyDescent="0.35">
      <c r="A15" s="17" t="s">
        <v>327</v>
      </c>
      <c r="B15" s="444"/>
      <c r="C15" s="393"/>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row>
    <row r="16" spans="1:29" ht="63" x14ac:dyDescent="0.35">
      <c r="A16" s="17" t="s">
        <v>328</v>
      </c>
      <c r="B16" s="17" t="s">
        <v>329</v>
      </c>
      <c r="C16" s="393"/>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row>
    <row r="17" spans="1:29" x14ac:dyDescent="0.35">
      <c r="A17" s="17" t="s">
        <v>330</v>
      </c>
      <c r="B17" s="444" t="s">
        <v>1042</v>
      </c>
      <c r="C17" s="393"/>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row>
    <row r="18" spans="1:29" ht="42" x14ac:dyDescent="0.35">
      <c r="A18" s="17" t="s">
        <v>331</v>
      </c>
      <c r="B18" s="444"/>
      <c r="C18" s="393"/>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row>
    <row r="19" spans="1:29" x14ac:dyDescent="0.35">
      <c r="A19" s="17" t="s">
        <v>332</v>
      </c>
      <c r="B19" s="444"/>
      <c r="C19" s="393"/>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row>
    <row r="20" spans="1:29" x14ac:dyDescent="0.35">
      <c r="A20" s="17" t="s">
        <v>334</v>
      </c>
      <c r="B20" s="444"/>
      <c r="C20" s="393"/>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row>
    <row r="21" spans="1:29" ht="84" x14ac:dyDescent="0.35">
      <c r="A21" s="17" t="s">
        <v>1028</v>
      </c>
      <c r="B21" s="17" t="s">
        <v>1043</v>
      </c>
      <c r="C21" s="393"/>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row>
    <row r="22" spans="1:29" ht="63" x14ac:dyDescent="0.35">
      <c r="A22" s="17" t="s">
        <v>1029</v>
      </c>
      <c r="B22" s="17" t="s">
        <v>1030</v>
      </c>
      <c r="C22" s="102"/>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row>
    <row r="23" spans="1:29" ht="63" x14ac:dyDescent="0.35">
      <c r="A23" s="17" t="s">
        <v>335</v>
      </c>
      <c r="B23" s="444" t="s">
        <v>350</v>
      </c>
      <c r="C23" s="102"/>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row>
    <row r="24" spans="1:29" x14ac:dyDescent="0.35">
      <c r="A24" s="17" t="s">
        <v>336</v>
      </c>
      <c r="B24" s="444"/>
      <c r="C24" s="102"/>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row>
    <row r="25" spans="1:29" ht="42" x14ac:dyDescent="0.35">
      <c r="A25" s="17" t="s">
        <v>337</v>
      </c>
      <c r="B25" s="444"/>
      <c r="C25" s="102"/>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row>
    <row r="26" spans="1:29" ht="42" x14ac:dyDescent="0.35">
      <c r="A26" s="17" t="s">
        <v>338</v>
      </c>
      <c r="B26" s="17" t="s">
        <v>358</v>
      </c>
      <c r="C26" s="102"/>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row>
    <row r="27" spans="1:29" s="81" customFormat="1" ht="126" x14ac:dyDescent="0.35">
      <c r="A27" s="17" t="s">
        <v>339</v>
      </c>
      <c r="B27" s="17" t="s">
        <v>1044</v>
      </c>
      <c r="C27" s="103"/>
    </row>
    <row r="28" spans="1:29" s="81" customFormat="1" ht="168" x14ac:dyDescent="0.35">
      <c r="A28" s="17" t="s">
        <v>340</v>
      </c>
      <c r="B28" s="17" t="s">
        <v>1045</v>
      </c>
      <c r="C28" s="103"/>
    </row>
    <row r="29" spans="1:29" ht="189" x14ac:dyDescent="0.35">
      <c r="A29" s="17" t="s">
        <v>1046</v>
      </c>
      <c r="B29" s="17" t="s">
        <v>1047</v>
      </c>
      <c r="C29" s="102"/>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row>
    <row r="30" spans="1:29" ht="147" x14ac:dyDescent="0.35">
      <c r="A30" s="17" t="s">
        <v>342</v>
      </c>
      <c r="B30" s="17" t="s">
        <v>1048</v>
      </c>
      <c r="C30" s="102"/>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row>
    <row r="31" spans="1:29" ht="84" x14ac:dyDescent="0.35">
      <c r="A31" s="17" t="s">
        <v>1031</v>
      </c>
      <c r="B31" s="17" t="s">
        <v>1032</v>
      </c>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row>
    <row r="32" spans="1:29" ht="63" x14ac:dyDescent="0.35">
      <c r="A32" s="210" t="s">
        <v>343</v>
      </c>
      <c r="B32" s="17" t="s">
        <v>357</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row>
    <row r="33" spans="1:29" x14ac:dyDescent="0.35">
      <c r="A33" s="210" t="s">
        <v>344</v>
      </c>
      <c r="B33" s="17" t="s">
        <v>345</v>
      </c>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row>
    <row r="34" spans="1:29" ht="63" x14ac:dyDescent="0.35">
      <c r="A34" s="17" t="s">
        <v>346</v>
      </c>
      <c r="B34" s="17" t="s">
        <v>1049</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row>
    <row r="35" spans="1:29" ht="63" x14ac:dyDescent="0.35">
      <c r="A35" s="17" t="s">
        <v>347</v>
      </c>
      <c r="B35" s="210" t="s">
        <v>348</v>
      </c>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row>
    <row r="36" spans="1:29" ht="63" x14ac:dyDescent="0.35">
      <c r="A36" s="17" t="s">
        <v>1033</v>
      </c>
      <c r="B36" s="17" t="s">
        <v>1034</v>
      </c>
      <c r="C36" s="81"/>
      <c r="D36" s="81"/>
      <c r="E36" s="81"/>
      <c r="F36" s="81"/>
      <c r="G36" s="81"/>
      <c r="H36" s="81"/>
      <c r="I36" s="81"/>
      <c r="J36" s="81"/>
      <c r="K36" s="81"/>
      <c r="L36" s="81"/>
      <c r="M36" s="81"/>
      <c r="N36" s="81"/>
      <c r="O36" s="81"/>
      <c r="P36" s="81"/>
      <c r="Q36" s="81"/>
      <c r="R36" s="81"/>
      <c r="S36" s="81"/>
      <c r="T36" s="81"/>
      <c r="U36" s="81"/>
      <c r="V36" s="81"/>
      <c r="W36" s="81"/>
      <c r="X36" s="81"/>
      <c r="Y36" s="81"/>
    </row>
    <row r="37" spans="1:29" ht="63" x14ac:dyDescent="0.35">
      <c r="A37" s="17" t="s">
        <v>1035</v>
      </c>
      <c r="B37" s="17" t="s">
        <v>1036</v>
      </c>
      <c r="C37" s="81"/>
      <c r="D37" s="81"/>
      <c r="E37" s="81"/>
      <c r="F37" s="81"/>
      <c r="G37" s="81"/>
      <c r="H37" s="81"/>
      <c r="I37" s="81"/>
      <c r="J37" s="81"/>
      <c r="K37" s="81"/>
      <c r="L37" s="81"/>
      <c r="M37" s="81"/>
      <c r="N37" s="81"/>
      <c r="O37" s="81"/>
      <c r="P37" s="81"/>
      <c r="Q37" s="81"/>
      <c r="R37" s="81"/>
      <c r="S37" s="81"/>
      <c r="T37" s="81"/>
      <c r="U37" s="81"/>
      <c r="V37" s="81"/>
      <c r="W37" s="81"/>
      <c r="X37" s="81"/>
      <c r="Y37" s="81"/>
    </row>
    <row r="38" spans="1:29" ht="42" x14ac:dyDescent="0.35">
      <c r="A38" s="17" t="s">
        <v>1037</v>
      </c>
      <c r="B38" s="17" t="s">
        <v>1038</v>
      </c>
      <c r="C38" s="81"/>
      <c r="D38" s="81"/>
      <c r="E38" s="81"/>
      <c r="F38" s="81"/>
      <c r="G38" s="81"/>
      <c r="H38" s="81"/>
      <c r="I38" s="81"/>
      <c r="J38" s="81"/>
      <c r="K38" s="81"/>
      <c r="L38" s="81"/>
      <c r="M38" s="81"/>
      <c r="N38" s="81"/>
      <c r="O38" s="81"/>
      <c r="P38" s="81"/>
      <c r="Q38" s="81"/>
      <c r="R38" s="81"/>
      <c r="S38" s="81"/>
      <c r="T38" s="81"/>
      <c r="U38" s="81"/>
      <c r="V38" s="81"/>
      <c r="W38" s="81"/>
      <c r="X38" s="81"/>
      <c r="Y38" s="81"/>
    </row>
    <row r="39" spans="1:29" ht="42" x14ac:dyDescent="0.35">
      <c r="A39" s="273" t="s">
        <v>1039</v>
      </c>
      <c r="B39" s="17" t="s">
        <v>1040</v>
      </c>
      <c r="C39" s="81"/>
      <c r="D39" s="81"/>
      <c r="E39" s="81"/>
      <c r="F39" s="81"/>
      <c r="G39" s="81"/>
      <c r="H39" s="81"/>
      <c r="I39" s="81"/>
      <c r="J39" s="81"/>
      <c r="K39" s="81"/>
      <c r="L39" s="81"/>
      <c r="M39" s="81"/>
      <c r="N39" s="81"/>
      <c r="O39" s="81"/>
      <c r="P39" s="81"/>
      <c r="Q39" s="81"/>
      <c r="R39" s="81"/>
      <c r="S39" s="81"/>
      <c r="T39" s="81"/>
      <c r="U39" s="81"/>
      <c r="V39" s="81"/>
      <c r="W39" s="81"/>
      <c r="X39" s="81"/>
      <c r="Y39" s="81"/>
    </row>
    <row r="40" spans="1:29" x14ac:dyDescent="0.35">
      <c r="A40" s="197"/>
      <c r="B40" s="197"/>
      <c r="C40" s="81"/>
      <c r="D40" s="81"/>
      <c r="E40" s="81"/>
      <c r="F40" s="81"/>
      <c r="G40" s="81"/>
      <c r="H40" s="81"/>
      <c r="I40" s="81"/>
      <c r="J40" s="81"/>
      <c r="K40" s="81"/>
      <c r="L40" s="81"/>
      <c r="M40" s="81"/>
      <c r="N40" s="81"/>
      <c r="O40" s="81"/>
      <c r="P40" s="81"/>
      <c r="Q40" s="81"/>
      <c r="R40" s="81"/>
      <c r="S40" s="81"/>
      <c r="T40" s="81"/>
      <c r="U40" s="81"/>
      <c r="V40" s="81"/>
      <c r="W40" s="81"/>
      <c r="X40" s="81"/>
      <c r="Y40" s="81"/>
    </row>
    <row r="41" spans="1:29" x14ac:dyDescent="0.35">
      <c r="A41" s="197"/>
      <c r="B41" s="197"/>
      <c r="C41" s="81"/>
      <c r="D41" s="81"/>
      <c r="E41" s="81"/>
      <c r="F41" s="81"/>
      <c r="G41" s="81"/>
      <c r="H41" s="81"/>
      <c r="I41" s="81"/>
      <c r="J41" s="81"/>
      <c r="K41" s="81"/>
      <c r="L41" s="81"/>
      <c r="M41" s="81"/>
      <c r="N41" s="81"/>
      <c r="O41" s="81"/>
      <c r="P41" s="81"/>
      <c r="Q41" s="81"/>
      <c r="R41" s="81"/>
      <c r="S41" s="81"/>
      <c r="T41" s="81"/>
      <c r="U41" s="81"/>
      <c r="V41" s="81"/>
      <c r="W41" s="81"/>
      <c r="X41" s="81"/>
      <c r="Y41" s="81"/>
    </row>
    <row r="42" spans="1:29" x14ac:dyDescent="0.35">
      <c r="A42" s="197"/>
      <c r="B42" s="197"/>
      <c r="C42" s="81"/>
      <c r="D42" s="81"/>
      <c r="E42" s="81"/>
      <c r="F42" s="81"/>
      <c r="G42" s="81"/>
      <c r="H42" s="81"/>
      <c r="I42" s="81"/>
      <c r="J42" s="81"/>
      <c r="K42" s="81"/>
      <c r="L42" s="81"/>
      <c r="M42" s="81"/>
      <c r="N42" s="81"/>
      <c r="O42" s="81"/>
      <c r="P42" s="81"/>
      <c r="Q42" s="81"/>
      <c r="R42" s="81"/>
      <c r="S42" s="81"/>
      <c r="T42" s="81"/>
      <c r="U42" s="81"/>
      <c r="V42" s="81"/>
      <c r="W42" s="81"/>
      <c r="X42" s="81"/>
      <c r="Y42" s="81"/>
    </row>
    <row r="43" spans="1:29" x14ac:dyDescent="0.35">
      <c r="A43" s="197"/>
      <c r="B43" s="197"/>
      <c r="C43" s="81"/>
      <c r="D43" s="81"/>
      <c r="E43" s="81"/>
      <c r="F43" s="81"/>
      <c r="G43" s="81"/>
      <c r="H43" s="81"/>
      <c r="I43" s="81"/>
      <c r="J43" s="81"/>
      <c r="K43" s="81"/>
      <c r="L43" s="81"/>
      <c r="M43" s="81"/>
      <c r="N43" s="81"/>
      <c r="O43" s="81"/>
      <c r="P43" s="81"/>
      <c r="Q43" s="81"/>
      <c r="R43" s="81"/>
      <c r="S43" s="81"/>
      <c r="T43" s="81"/>
      <c r="U43" s="81"/>
      <c r="V43" s="81"/>
      <c r="W43" s="81"/>
      <c r="X43" s="81"/>
      <c r="Y43" s="81"/>
    </row>
    <row r="44" spans="1:29" x14ac:dyDescent="0.35">
      <c r="A44" s="197"/>
      <c r="B44" s="197"/>
      <c r="C44" s="81"/>
      <c r="D44" s="81"/>
      <c r="E44" s="81"/>
      <c r="F44" s="81"/>
      <c r="G44" s="81"/>
      <c r="H44" s="81"/>
      <c r="I44" s="81"/>
      <c r="J44" s="81"/>
      <c r="K44" s="81"/>
      <c r="L44" s="81"/>
      <c r="M44" s="81"/>
      <c r="N44" s="81"/>
      <c r="O44" s="81"/>
      <c r="P44" s="81"/>
      <c r="Q44" s="81"/>
      <c r="R44" s="81"/>
      <c r="S44" s="81"/>
      <c r="T44" s="81"/>
      <c r="U44" s="81"/>
      <c r="V44" s="81"/>
      <c r="W44" s="81"/>
      <c r="X44" s="81"/>
      <c r="Y44" s="81"/>
    </row>
    <row r="45" spans="1:29" x14ac:dyDescent="0.35">
      <c r="A45" s="197"/>
      <c r="B45" s="197"/>
      <c r="C45" s="81"/>
      <c r="D45" s="81"/>
      <c r="E45" s="81"/>
      <c r="F45" s="81"/>
      <c r="G45" s="81"/>
      <c r="H45" s="81"/>
      <c r="I45" s="81"/>
      <c r="J45" s="81"/>
      <c r="K45" s="81"/>
      <c r="L45" s="81"/>
      <c r="M45" s="81"/>
      <c r="N45" s="81"/>
      <c r="O45" s="81"/>
      <c r="P45" s="81"/>
      <c r="Q45" s="81"/>
      <c r="R45" s="81"/>
      <c r="S45" s="81"/>
      <c r="T45" s="81"/>
      <c r="U45" s="81"/>
      <c r="V45" s="81"/>
      <c r="W45" s="81"/>
      <c r="X45" s="81"/>
      <c r="Y45" s="81"/>
    </row>
    <row r="46" spans="1:29" x14ac:dyDescent="0.35">
      <c r="A46" s="197"/>
      <c r="B46" s="197"/>
      <c r="C46" s="81"/>
      <c r="D46" s="81"/>
      <c r="E46" s="81"/>
      <c r="F46" s="81"/>
      <c r="G46" s="81"/>
      <c r="H46" s="81"/>
      <c r="I46" s="81"/>
      <c r="J46" s="81"/>
      <c r="K46" s="81"/>
      <c r="L46" s="81"/>
      <c r="M46" s="81"/>
      <c r="N46" s="81"/>
      <c r="O46" s="81"/>
      <c r="P46" s="81"/>
      <c r="Q46" s="81"/>
      <c r="R46" s="81"/>
      <c r="S46" s="81"/>
      <c r="T46" s="81"/>
      <c r="U46" s="81"/>
      <c r="V46" s="81"/>
      <c r="W46" s="81"/>
      <c r="X46" s="81"/>
      <c r="Y46" s="81"/>
    </row>
    <row r="47" spans="1:29" x14ac:dyDescent="0.35">
      <c r="A47" s="197"/>
      <c r="B47" s="197"/>
      <c r="C47" s="81"/>
      <c r="D47" s="81"/>
      <c r="E47" s="81"/>
      <c r="F47" s="81"/>
      <c r="G47" s="81"/>
      <c r="H47" s="81"/>
      <c r="I47" s="81"/>
      <c r="J47" s="81"/>
      <c r="K47" s="81"/>
      <c r="L47" s="81"/>
      <c r="M47" s="81"/>
      <c r="N47" s="81"/>
      <c r="O47" s="81"/>
      <c r="P47" s="81"/>
      <c r="Q47" s="81"/>
      <c r="R47" s="81"/>
      <c r="S47" s="81"/>
      <c r="T47" s="81"/>
      <c r="U47" s="81"/>
      <c r="V47" s="81"/>
      <c r="W47" s="81"/>
      <c r="X47" s="81"/>
      <c r="Y47" s="81"/>
    </row>
    <row r="48" spans="1:29" x14ac:dyDescent="0.35">
      <c r="A48" s="197"/>
      <c r="B48" s="197"/>
      <c r="C48" s="81"/>
      <c r="D48" s="81"/>
      <c r="E48" s="81"/>
      <c r="F48" s="81"/>
      <c r="G48" s="81"/>
      <c r="H48" s="81"/>
      <c r="I48" s="81"/>
      <c r="J48" s="81"/>
      <c r="K48" s="81"/>
      <c r="L48" s="81"/>
      <c r="M48" s="81"/>
      <c r="N48" s="81"/>
      <c r="O48" s="81"/>
      <c r="P48" s="81"/>
      <c r="Q48" s="81"/>
      <c r="R48" s="81"/>
      <c r="S48" s="81"/>
      <c r="T48" s="81"/>
      <c r="U48" s="81"/>
      <c r="V48" s="81"/>
      <c r="W48" s="81"/>
      <c r="X48" s="81"/>
      <c r="Y48" s="81"/>
    </row>
  </sheetData>
  <sheetProtection algorithmName="SHA-512" hashValue="wnP0FtCS4SlxlTQuSFGCycJLu3iYQO3uYqhlpdf+3xdQyfkpMApXc4pPXbSNKl5IFXmOaNPyqIHyWJxh3zsJww==" saltValue="S+bynSvbvBQ/1M6RiPomyA==" spinCount="100000" sheet="1" objects="1" scenarios="1"/>
  <mergeCells count="12">
    <mergeCell ref="B11:B12"/>
    <mergeCell ref="B14:B15"/>
    <mergeCell ref="B17:B20"/>
    <mergeCell ref="B23:B25"/>
    <mergeCell ref="A1:C1"/>
    <mergeCell ref="A2:C2"/>
    <mergeCell ref="A3:B3"/>
    <mergeCell ref="C7:C8"/>
    <mergeCell ref="C12:C13"/>
    <mergeCell ref="C15:C19"/>
    <mergeCell ref="C20:C21"/>
    <mergeCell ref="C5:C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19169-1C9B-4308-BF8A-FD33C932E661}">
  <sheetPr>
    <tabColor rgb="FF92D050"/>
  </sheetPr>
  <dimension ref="A1:BM918"/>
  <sheetViews>
    <sheetView zoomScale="87" zoomScaleNormal="87" workbookViewId="0">
      <selection sqref="A1:D1"/>
    </sheetView>
  </sheetViews>
  <sheetFormatPr defaultColWidth="8.7109375" defaultRowHeight="15" x14ac:dyDescent="0.25"/>
  <cols>
    <col min="1" max="1" width="71.42578125" style="2" customWidth="1"/>
    <col min="2" max="2" width="23.42578125" style="2" customWidth="1"/>
    <col min="3" max="3" width="85.5703125" style="2" customWidth="1"/>
    <col min="4" max="4" width="50.5703125" style="4" customWidth="1"/>
    <col min="5" max="16384" width="8.7109375" style="2"/>
  </cols>
  <sheetData>
    <row r="1" spans="1:65" ht="15" customHeight="1" x14ac:dyDescent="0.25">
      <c r="A1" s="430"/>
      <c r="B1" s="415"/>
      <c r="C1" s="415"/>
      <c r="D1" s="415"/>
      <c r="E1" s="6"/>
      <c r="F1" s="5"/>
      <c r="G1" s="5"/>
      <c r="H1" s="5"/>
      <c r="I1" s="5"/>
      <c r="J1" s="5"/>
      <c r="K1" s="5"/>
      <c r="L1" s="5"/>
      <c r="M1" s="5"/>
      <c r="N1" s="5"/>
      <c r="O1" s="5"/>
      <c r="P1" s="5"/>
      <c r="Q1" s="5"/>
      <c r="R1" s="5"/>
      <c r="S1" s="5"/>
      <c r="T1" s="5"/>
    </row>
    <row r="2" spans="1:65" s="1" customFormat="1" ht="30" customHeight="1" x14ac:dyDescent="0.25">
      <c r="A2" s="416" t="s">
        <v>160</v>
      </c>
      <c r="B2" s="445"/>
      <c r="C2" s="445"/>
      <c r="D2" s="446"/>
      <c r="E2" s="6"/>
      <c r="F2" s="5"/>
      <c r="G2" s="5"/>
      <c r="H2" s="5"/>
      <c r="I2" s="5"/>
      <c r="J2" s="5"/>
      <c r="K2" s="5"/>
      <c r="L2" s="5"/>
      <c r="M2" s="5"/>
      <c r="N2" s="5"/>
      <c r="O2" s="5"/>
      <c r="P2" s="5"/>
      <c r="Q2" s="5"/>
      <c r="R2" s="5"/>
      <c r="S2" s="5"/>
      <c r="T2" s="5"/>
    </row>
    <row r="3" spans="1:65" ht="15" customHeight="1" x14ac:dyDescent="0.25">
      <c r="A3" s="450"/>
      <c r="B3" s="451"/>
      <c r="C3" s="451"/>
      <c r="D3" s="451"/>
      <c r="E3" s="6"/>
      <c r="F3" s="5"/>
      <c r="G3" s="5"/>
      <c r="H3" s="5"/>
      <c r="I3" s="5"/>
      <c r="J3" s="5"/>
      <c r="K3" s="5"/>
      <c r="L3" s="5"/>
      <c r="M3" s="5"/>
      <c r="N3" s="5"/>
      <c r="O3" s="5"/>
      <c r="P3" s="5"/>
      <c r="Q3" s="5"/>
      <c r="R3" s="5"/>
      <c r="S3" s="5"/>
      <c r="T3" s="5"/>
    </row>
    <row r="4" spans="1:65" s="1" customFormat="1" ht="30" customHeight="1" x14ac:dyDescent="0.25">
      <c r="A4" s="331" t="s">
        <v>0</v>
      </c>
      <c r="B4" s="452" t="s">
        <v>1</v>
      </c>
      <c r="C4" s="452"/>
      <c r="D4" s="331" t="s">
        <v>2</v>
      </c>
      <c r="E4" s="6"/>
      <c r="F4" s="5"/>
      <c r="G4" s="5"/>
      <c r="H4" s="5"/>
      <c r="I4" s="5"/>
      <c r="J4" s="5"/>
      <c r="K4" s="5"/>
      <c r="L4" s="5"/>
      <c r="M4" s="5"/>
      <c r="N4" s="5"/>
      <c r="O4" s="5"/>
      <c r="P4" s="5"/>
      <c r="Q4" s="5"/>
      <c r="R4" s="5"/>
      <c r="S4" s="5"/>
      <c r="T4" s="5"/>
    </row>
    <row r="5" spans="1:65" s="1" customFormat="1" ht="109.5" customHeight="1" x14ac:dyDescent="0.25">
      <c r="A5" s="453" t="s">
        <v>36</v>
      </c>
      <c r="B5" s="50" t="s">
        <v>37</v>
      </c>
      <c r="C5" s="50" t="s">
        <v>44</v>
      </c>
      <c r="D5" s="337" t="s">
        <v>38</v>
      </c>
      <c r="E5" s="6"/>
      <c r="F5" s="5"/>
      <c r="G5" s="5"/>
      <c r="H5" s="5"/>
      <c r="I5" s="5"/>
      <c r="J5" s="5"/>
      <c r="K5" s="5"/>
      <c r="L5" s="5"/>
      <c r="M5" s="5"/>
      <c r="N5" s="5"/>
      <c r="O5" s="5"/>
      <c r="P5" s="5"/>
      <c r="Q5" s="5"/>
      <c r="R5" s="5"/>
      <c r="S5" s="5"/>
      <c r="T5" s="5"/>
    </row>
    <row r="6" spans="1:65" s="1" customFormat="1" ht="102" customHeight="1" x14ac:dyDescent="0.25">
      <c r="A6" s="454"/>
      <c r="B6" s="51" t="s">
        <v>39</v>
      </c>
      <c r="C6" s="52" t="s">
        <v>45</v>
      </c>
      <c r="D6" s="338"/>
      <c r="E6" s="6"/>
      <c r="F6" s="5"/>
      <c r="G6" s="5"/>
      <c r="H6" s="5"/>
      <c r="I6" s="5"/>
      <c r="J6" s="5"/>
      <c r="K6" s="5"/>
      <c r="L6" s="5"/>
      <c r="M6" s="5"/>
      <c r="N6" s="5"/>
      <c r="O6" s="5"/>
      <c r="P6" s="5"/>
      <c r="Q6" s="5"/>
      <c r="R6" s="5"/>
      <c r="S6" s="5"/>
      <c r="T6" s="5"/>
    </row>
    <row r="7" spans="1:65" s="1" customFormat="1" ht="81" customHeight="1" thickBot="1" x14ac:dyDescent="0.3">
      <c r="A7" s="455"/>
      <c r="B7" s="53" t="s">
        <v>40</v>
      </c>
      <c r="C7" s="53" t="s">
        <v>46</v>
      </c>
      <c r="D7" s="339"/>
      <c r="E7" s="6"/>
      <c r="F7" s="5"/>
      <c r="G7" s="5"/>
      <c r="H7" s="5"/>
      <c r="I7" s="5"/>
      <c r="J7" s="5"/>
      <c r="K7" s="5"/>
      <c r="L7" s="5"/>
      <c r="M7" s="5"/>
      <c r="N7" s="5"/>
      <c r="O7" s="5"/>
      <c r="P7" s="5"/>
      <c r="Q7" s="5"/>
      <c r="R7" s="5"/>
      <c r="S7" s="5"/>
      <c r="T7" s="5"/>
    </row>
    <row r="8" spans="1:65" s="1" customFormat="1" ht="84" x14ac:dyDescent="0.25">
      <c r="A8" s="447" t="s">
        <v>41</v>
      </c>
      <c r="B8" s="54" t="s">
        <v>42</v>
      </c>
      <c r="C8" s="55" t="s">
        <v>47</v>
      </c>
      <c r="D8" s="340" t="s">
        <v>38</v>
      </c>
      <c r="E8" s="6"/>
      <c r="F8" s="5"/>
      <c r="G8" s="5"/>
      <c r="H8" s="5"/>
      <c r="I8" s="5"/>
      <c r="J8" s="5"/>
      <c r="K8" s="5"/>
      <c r="L8" s="5"/>
      <c r="M8" s="5"/>
      <c r="N8" s="5"/>
      <c r="O8" s="5"/>
      <c r="P8" s="5"/>
      <c r="Q8" s="5"/>
      <c r="R8" s="5"/>
      <c r="S8" s="5"/>
      <c r="T8" s="5"/>
    </row>
    <row r="9" spans="1:65" s="1" customFormat="1" ht="63" x14ac:dyDescent="0.25">
      <c r="A9" s="448"/>
      <c r="B9" s="56" t="s">
        <v>43</v>
      </c>
      <c r="C9" s="57" t="s">
        <v>48</v>
      </c>
      <c r="D9" s="341"/>
      <c r="E9" s="6"/>
      <c r="F9" s="5"/>
      <c r="G9" s="5"/>
      <c r="H9" s="5"/>
      <c r="I9" s="5"/>
      <c r="J9" s="5"/>
      <c r="K9" s="5"/>
      <c r="L9" s="5"/>
      <c r="M9" s="5"/>
      <c r="N9" s="5"/>
      <c r="O9" s="5"/>
      <c r="P9" s="5"/>
      <c r="Q9" s="5"/>
      <c r="R9" s="5"/>
      <c r="S9" s="5"/>
      <c r="T9" s="5"/>
    </row>
    <row r="10" spans="1:65" s="1" customFormat="1" ht="67.349999999999994" customHeight="1" x14ac:dyDescent="0.25">
      <c r="A10" s="449"/>
      <c r="B10" s="51" t="s">
        <v>40</v>
      </c>
      <c r="C10" s="342" t="s">
        <v>49</v>
      </c>
      <c r="D10" s="329"/>
      <c r="E10" s="6"/>
      <c r="F10" s="5"/>
      <c r="G10" s="5"/>
      <c r="H10" s="5"/>
      <c r="I10" s="5"/>
      <c r="J10" s="5"/>
      <c r="K10" s="5"/>
      <c r="L10" s="5"/>
      <c r="M10" s="5"/>
      <c r="N10" s="5"/>
      <c r="O10" s="5"/>
      <c r="P10" s="5"/>
      <c r="Q10" s="5"/>
      <c r="R10" s="5"/>
      <c r="S10" s="5"/>
      <c r="T10" s="5"/>
    </row>
    <row r="11" spans="1:65" s="3" customFormat="1" ht="29.1" customHeight="1" x14ac:dyDescent="0.25">
      <c r="A11" s="336"/>
      <c r="B11" s="336"/>
      <c r="C11" s="336"/>
      <c r="D11" s="336"/>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row>
    <row r="12" spans="1:65" s="3" customFormat="1" ht="29.1" customHeight="1" x14ac:dyDescent="0.25">
      <c r="A12" s="336"/>
      <c r="B12" s="336"/>
      <c r="C12" s="336"/>
      <c r="D12" s="336"/>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row>
    <row r="13" spans="1:65" s="3" customFormat="1" ht="29.1" customHeight="1" x14ac:dyDescent="0.25">
      <c r="A13" s="336"/>
      <c r="B13" s="336"/>
      <c r="C13" s="336"/>
      <c r="D13" s="336"/>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row>
    <row r="14" spans="1:65" s="3" customFormat="1" ht="29.1" customHeight="1" x14ac:dyDescent="0.25">
      <c r="A14" s="336"/>
      <c r="B14" s="336"/>
      <c r="C14" s="336"/>
      <c r="D14" s="336"/>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row>
    <row r="15" spans="1:65" s="3" customFormat="1" ht="29.1" customHeight="1" x14ac:dyDescent="0.25">
      <c r="A15" s="336"/>
      <c r="B15" s="336"/>
      <c r="C15" s="336"/>
      <c r="D15" s="336"/>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row>
    <row r="16" spans="1:65" s="3" customFormat="1" ht="29.1" customHeight="1" x14ac:dyDescent="0.25">
      <c r="A16" s="336"/>
      <c r="B16" s="336"/>
      <c r="C16" s="336"/>
      <c r="D16" s="336"/>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row>
    <row r="17" spans="1:65" s="3" customFormat="1" ht="29.1" customHeight="1" x14ac:dyDescent="0.25">
      <c r="A17" s="336"/>
      <c r="B17" s="336"/>
      <c r="C17" s="336"/>
      <c r="D17" s="336"/>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row>
    <row r="18" spans="1:65" s="3" customFormat="1" ht="29.1" customHeight="1" x14ac:dyDescent="0.25">
      <c r="A18" s="336"/>
      <c r="B18" s="336"/>
      <c r="C18" s="336"/>
      <c r="D18" s="336"/>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row>
    <row r="19" spans="1:65" s="3" customFormat="1" ht="29.1" customHeight="1" x14ac:dyDescent="0.25">
      <c r="A19" s="336"/>
      <c r="B19" s="336"/>
      <c r="C19" s="336"/>
      <c r="D19" s="336"/>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row>
    <row r="20" spans="1:65" s="3" customFormat="1" ht="29.1" customHeight="1" x14ac:dyDescent="0.25">
      <c r="A20" s="336"/>
      <c r="B20" s="336"/>
      <c r="C20" s="336"/>
      <c r="D20" s="336"/>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row>
    <row r="21" spans="1:65" s="3" customFormat="1" ht="29.1" customHeight="1" x14ac:dyDescent="0.25">
      <c r="A21" s="336"/>
      <c r="B21" s="336"/>
      <c r="C21" s="336"/>
      <c r="D21" s="336"/>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row>
    <row r="22" spans="1:65" s="3" customFormat="1" ht="29.1" customHeight="1" x14ac:dyDescent="0.25">
      <c r="A22" s="336"/>
      <c r="B22" s="336"/>
      <c r="C22" s="336"/>
      <c r="D22" s="336"/>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row>
    <row r="23" spans="1:65" s="3" customFormat="1" ht="29.1" customHeight="1" x14ac:dyDescent="0.25">
      <c r="A23" s="336"/>
      <c r="B23" s="336"/>
      <c r="C23" s="336"/>
      <c r="D23" s="336"/>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1:65" s="3" customFormat="1" ht="29.1" customHeight="1" x14ac:dyDescent="0.25">
      <c r="A24" s="336"/>
      <c r="B24" s="336"/>
      <c r="C24" s="336"/>
      <c r="D24" s="336"/>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1:65" s="3" customFormat="1" ht="29.1" customHeight="1" x14ac:dyDescent="0.25">
      <c r="A25" s="336"/>
      <c r="B25" s="336"/>
      <c r="C25" s="336"/>
      <c r="D25" s="336"/>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row>
    <row r="26" spans="1:65" s="3" customFormat="1" ht="29.1" customHeight="1" x14ac:dyDescent="0.25">
      <c r="A26" s="336"/>
      <c r="B26" s="336"/>
      <c r="C26" s="336"/>
      <c r="D26" s="336"/>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row>
    <row r="27" spans="1:65" s="3" customFormat="1" ht="29.1" customHeight="1" x14ac:dyDescent="0.25">
      <c r="A27" s="336"/>
      <c r="B27" s="336"/>
      <c r="C27" s="336"/>
      <c r="D27" s="336"/>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row>
    <row r="28" spans="1:65" s="3" customFormat="1" ht="29.1" customHeight="1" x14ac:dyDescent="0.25">
      <c r="A28" s="336"/>
      <c r="B28" s="336"/>
      <c r="C28" s="336"/>
      <c r="D28" s="336"/>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row>
    <row r="29" spans="1:65" s="3" customFormat="1" ht="29.1" customHeight="1" x14ac:dyDescent="0.25">
      <c r="A29" s="336"/>
      <c r="B29" s="336"/>
      <c r="C29" s="336"/>
      <c r="D29" s="336"/>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row>
    <row r="30" spans="1:65" s="3" customFormat="1" ht="29.1" customHeight="1" x14ac:dyDescent="0.25">
      <c r="A30" s="336"/>
      <c r="B30" s="336"/>
      <c r="C30" s="336"/>
      <c r="D30" s="336"/>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row>
    <row r="31" spans="1:65" s="3" customFormat="1" ht="29.1" customHeight="1" x14ac:dyDescent="0.25">
      <c r="A31" s="336"/>
      <c r="B31" s="336"/>
      <c r="C31" s="336"/>
      <c r="D31" s="33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row>
    <row r="32" spans="1:65" s="3" customFormat="1" ht="29.1" customHeight="1" x14ac:dyDescent="0.25">
      <c r="A32" s="336"/>
      <c r="B32" s="336"/>
      <c r="C32" s="336"/>
      <c r="D32" s="33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row>
    <row r="33" spans="1:65" s="3" customFormat="1" ht="29.1" customHeight="1" x14ac:dyDescent="0.25">
      <c r="A33" s="336"/>
      <c r="B33" s="336"/>
      <c r="C33" s="336"/>
      <c r="D33" s="33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row>
    <row r="34" spans="1:65" s="3" customFormat="1" ht="29.1" customHeight="1" x14ac:dyDescent="0.25">
      <c r="A34" s="336"/>
      <c r="B34" s="336"/>
      <c r="C34" s="336"/>
      <c r="D34" s="33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row>
    <row r="35" spans="1:65" s="3" customFormat="1" ht="29.1" customHeight="1" x14ac:dyDescent="0.25">
      <c r="A35" s="336"/>
      <c r="B35" s="336"/>
      <c r="C35" s="336"/>
      <c r="D35" s="33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row>
    <row r="36" spans="1:65" s="3" customFormat="1" ht="29.1" customHeight="1" x14ac:dyDescent="0.25">
      <c r="A36" s="336"/>
      <c r="B36" s="336"/>
      <c r="C36" s="336"/>
      <c r="D36" s="33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row>
    <row r="37" spans="1:65" s="3" customFormat="1" ht="29.1" customHeight="1" x14ac:dyDescent="0.25">
      <c r="A37" s="336"/>
      <c r="B37" s="336"/>
      <c r="C37" s="336"/>
      <c r="D37" s="33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row>
    <row r="38" spans="1:65" s="3" customFormat="1" ht="29.1" customHeight="1" x14ac:dyDescent="0.25">
      <c r="A38" s="336"/>
      <c r="B38" s="336"/>
      <c r="C38" s="336"/>
      <c r="D38" s="33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row>
    <row r="39" spans="1:65" s="3" customFormat="1" ht="29.1" customHeight="1" x14ac:dyDescent="0.25">
      <c r="A39" s="336"/>
      <c r="B39" s="336"/>
      <c r="C39" s="336"/>
      <c r="D39" s="33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row>
    <row r="40" spans="1:65" s="3" customFormat="1" ht="29.1" customHeight="1" x14ac:dyDescent="0.25">
      <c r="A40" s="336"/>
      <c r="B40" s="336"/>
      <c r="C40" s="336"/>
      <c r="D40" s="33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row>
    <row r="41" spans="1:65" s="3" customFormat="1" ht="29.1" customHeight="1" x14ac:dyDescent="0.25">
      <c r="A41" s="336"/>
      <c r="B41" s="336"/>
      <c r="C41" s="336"/>
      <c r="D41" s="33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row>
    <row r="42" spans="1:65" s="3" customFormat="1" ht="29.1" customHeight="1" x14ac:dyDescent="0.25">
      <c r="A42" s="336"/>
      <c r="B42" s="336"/>
      <c r="C42" s="336"/>
      <c r="D42" s="33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row>
    <row r="43" spans="1:65" s="3" customFormat="1" ht="29.1" customHeight="1" x14ac:dyDescent="0.25">
      <c r="A43" s="336"/>
      <c r="B43" s="336"/>
      <c r="C43" s="336"/>
      <c r="D43" s="33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row>
    <row r="44" spans="1:65" s="3" customFormat="1" ht="29.1" customHeight="1" x14ac:dyDescent="0.25">
      <c r="A44" s="336"/>
      <c r="B44" s="336"/>
      <c r="C44" s="336"/>
      <c r="D44" s="33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row>
    <row r="45" spans="1:65" s="3" customFormat="1" ht="29.1" customHeight="1" x14ac:dyDescent="0.25">
      <c r="A45" s="336"/>
      <c r="B45" s="336"/>
      <c r="C45" s="336"/>
      <c r="D45" s="33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row>
    <row r="46" spans="1:65" s="3" customFormat="1" ht="29.1" customHeight="1" x14ac:dyDescent="0.25">
      <c r="A46" s="336"/>
      <c r="B46" s="336"/>
      <c r="C46" s="336"/>
      <c r="D46" s="33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row>
    <row r="47" spans="1:65" s="3" customFormat="1" ht="29.1" customHeight="1" x14ac:dyDescent="0.25">
      <c r="A47" s="336"/>
      <c r="B47" s="336"/>
      <c r="C47" s="336"/>
      <c r="D47" s="33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row>
    <row r="48" spans="1:65" s="3" customFormat="1" ht="29.1" customHeight="1" x14ac:dyDescent="0.25">
      <c r="A48" s="336"/>
      <c r="B48" s="336"/>
      <c r="C48" s="336"/>
      <c r="D48" s="33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row>
    <row r="49" spans="1:65" s="3" customFormat="1" ht="29.1" customHeight="1" x14ac:dyDescent="0.25">
      <c r="A49" s="336"/>
      <c r="B49" s="336"/>
      <c r="C49" s="336"/>
      <c r="D49" s="33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row>
    <row r="50" spans="1:65" s="3" customFormat="1" ht="29.1" customHeight="1" x14ac:dyDescent="0.25">
      <c r="A50" s="336"/>
      <c r="B50" s="336"/>
      <c r="C50" s="336"/>
      <c r="D50" s="33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row>
    <row r="51" spans="1:65" s="3" customFormat="1" ht="29.1" customHeight="1" x14ac:dyDescent="0.25">
      <c r="A51" s="336"/>
      <c r="B51" s="336"/>
      <c r="C51" s="336"/>
      <c r="D51" s="33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s="3" customFormat="1" ht="29.1" customHeight="1" x14ac:dyDescent="0.25">
      <c r="A52" s="336"/>
      <c r="B52" s="336"/>
      <c r="C52" s="336"/>
      <c r="D52" s="33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row>
    <row r="53" spans="1:65" s="3" customFormat="1" ht="29.1" customHeight="1" x14ac:dyDescent="0.25">
      <c r="A53" s="336"/>
      <c r="B53" s="336"/>
      <c r="C53" s="336"/>
      <c r="D53" s="336"/>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row>
    <row r="54" spans="1:65" s="3" customFormat="1" ht="29.1" customHeight="1" x14ac:dyDescent="0.25">
      <c r="A54" s="336"/>
      <c r="B54" s="336"/>
      <c r="C54" s="336"/>
      <c r="D54" s="336"/>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row>
    <row r="55" spans="1:65" s="3" customFormat="1" ht="29.1" customHeight="1" x14ac:dyDescent="0.25">
      <c r="A55" s="336"/>
      <c r="B55" s="336"/>
      <c r="C55" s="336"/>
      <c r="D55" s="336"/>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row>
    <row r="56" spans="1:65" s="3" customFormat="1" ht="29.1" customHeight="1" x14ac:dyDescent="0.25">
      <c r="A56" s="336"/>
      <c r="B56" s="336"/>
      <c r="C56" s="336"/>
      <c r="D56" s="336"/>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row>
    <row r="57" spans="1:65" s="3" customFormat="1" ht="29.1" customHeight="1" x14ac:dyDescent="0.25">
      <c r="A57" s="336"/>
      <c r="B57" s="336"/>
      <c r="C57" s="336"/>
      <c r="D57" s="33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row>
    <row r="58" spans="1:65" s="3" customFormat="1" ht="29.1" customHeight="1" x14ac:dyDescent="0.25">
      <c r="A58" s="336"/>
      <c r="B58" s="336"/>
      <c r="C58" s="336"/>
      <c r="D58" s="336"/>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row>
    <row r="59" spans="1:65" s="3" customFormat="1" ht="29.1" customHeight="1" x14ac:dyDescent="0.25">
      <c r="A59" s="336"/>
      <c r="B59" s="336"/>
      <c r="C59" s="336"/>
      <c r="D59" s="33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row>
    <row r="60" spans="1:65" s="3" customFormat="1" ht="29.1" customHeight="1" x14ac:dyDescent="0.25">
      <c r="A60" s="336"/>
      <c r="B60" s="336"/>
      <c r="C60" s="336"/>
      <c r="D60" s="336"/>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row>
    <row r="61" spans="1:65" s="3" customFormat="1" ht="29.1" customHeight="1" x14ac:dyDescent="0.25">
      <c r="A61" s="336"/>
      <c r="B61" s="336"/>
      <c r="C61" s="336"/>
      <c r="D61" s="336"/>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row>
    <row r="62" spans="1:65" s="3" customFormat="1" ht="29.1" customHeight="1" x14ac:dyDescent="0.25">
      <c r="A62" s="336"/>
      <c r="B62" s="336"/>
      <c r="C62" s="336"/>
      <c r="D62" s="336"/>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row>
    <row r="63" spans="1:65" s="3" customFormat="1" ht="29.1" customHeight="1" x14ac:dyDescent="0.25">
      <c r="A63" s="336"/>
      <c r="B63" s="336"/>
      <c r="C63" s="336"/>
      <c r="D63" s="33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row>
    <row r="64" spans="1:65" s="3" customFormat="1" ht="29.1" customHeight="1" x14ac:dyDescent="0.25">
      <c r="A64" s="336"/>
      <c r="B64" s="336"/>
      <c r="C64" s="336"/>
      <c r="D64" s="33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row>
    <row r="65" spans="1:65" s="3" customFormat="1" ht="29.1" customHeight="1" x14ac:dyDescent="0.25">
      <c r="A65" s="336"/>
      <c r="B65" s="336"/>
      <c r="C65" s="336"/>
      <c r="D65" s="336"/>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row>
    <row r="66" spans="1:65" s="3" customFormat="1" ht="29.1" customHeight="1" x14ac:dyDescent="0.25">
      <c r="A66" s="336"/>
      <c r="B66" s="336"/>
      <c r="C66" s="336"/>
      <c r="D66" s="336"/>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row>
    <row r="67" spans="1:65" s="3" customFormat="1" ht="29.1" customHeight="1" x14ac:dyDescent="0.25">
      <c r="A67" s="336"/>
      <c r="B67" s="336"/>
      <c r="C67" s="336"/>
      <c r="D67" s="336"/>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row>
    <row r="68" spans="1:65" s="3" customFormat="1" ht="29.1" customHeight="1" x14ac:dyDescent="0.25">
      <c r="A68" s="336"/>
      <c r="B68" s="336"/>
      <c r="C68" s="336"/>
      <c r="D68" s="336"/>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row>
    <row r="69" spans="1:65" s="3" customFormat="1" ht="29.1" customHeight="1" x14ac:dyDescent="0.25">
      <c r="A69" s="336"/>
      <c r="B69" s="336"/>
      <c r="C69" s="336"/>
      <c r="D69" s="33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row>
    <row r="70" spans="1:65" s="3" customFormat="1" ht="29.1" customHeight="1" x14ac:dyDescent="0.25">
      <c r="A70" s="336"/>
      <c r="B70" s="336"/>
      <c r="C70" s="336"/>
      <c r="D70" s="336"/>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row>
    <row r="71" spans="1:65" s="3" customFormat="1" ht="29.1" customHeight="1" x14ac:dyDescent="0.25">
      <c r="A71" s="336"/>
      <c r="B71" s="336"/>
      <c r="C71" s="336"/>
      <c r="D71" s="33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row>
    <row r="72" spans="1:65" s="3" customFormat="1" ht="29.1" customHeight="1" x14ac:dyDescent="0.25">
      <c r="A72" s="336"/>
      <c r="B72" s="336"/>
      <c r="C72" s="336"/>
      <c r="D72" s="33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row>
    <row r="73" spans="1:65" s="3" customFormat="1" ht="29.1" customHeight="1" x14ac:dyDescent="0.25">
      <c r="A73" s="336"/>
      <c r="B73" s="336"/>
      <c r="C73" s="336"/>
      <c r="D73" s="336"/>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row>
    <row r="74" spans="1:65" s="3" customFormat="1" ht="29.1" customHeight="1" x14ac:dyDescent="0.25">
      <c r="A74" s="336"/>
      <c r="B74" s="336"/>
      <c r="C74" s="336"/>
      <c r="D74" s="336"/>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row>
    <row r="75" spans="1:65" s="3" customFormat="1" ht="29.1" customHeight="1" x14ac:dyDescent="0.25">
      <c r="A75" s="336"/>
      <c r="B75" s="336"/>
      <c r="C75" s="336"/>
      <c r="D75" s="336"/>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row>
    <row r="76" spans="1:65" s="3" customFormat="1" ht="29.1" customHeight="1" x14ac:dyDescent="0.25">
      <c r="A76" s="336"/>
      <c r="B76" s="336"/>
      <c r="C76" s="336"/>
      <c r="D76" s="336"/>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row>
    <row r="77" spans="1:65" s="3" customFormat="1" ht="29.1" customHeight="1" x14ac:dyDescent="0.25">
      <c r="A77" s="336"/>
      <c r="B77" s="336"/>
      <c r="C77" s="336"/>
      <c r="D77" s="336"/>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row>
    <row r="78" spans="1:65" s="3" customFormat="1" ht="29.1" customHeight="1" x14ac:dyDescent="0.25">
      <c r="A78" s="336"/>
      <c r="B78" s="336"/>
      <c r="C78" s="336"/>
      <c r="D78" s="336"/>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row>
    <row r="79" spans="1:65" s="3" customFormat="1" ht="29.1" customHeight="1" x14ac:dyDescent="0.25">
      <c r="A79" s="336"/>
      <c r="B79" s="336"/>
      <c r="C79" s="336"/>
      <c r="D79" s="336"/>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row>
    <row r="80" spans="1:65" s="3" customFormat="1" ht="29.1" customHeight="1" x14ac:dyDescent="0.25">
      <c r="A80" s="336"/>
      <c r="B80" s="336"/>
      <c r="C80" s="336"/>
      <c r="D80" s="336"/>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row>
    <row r="81" spans="1:65" s="3" customFormat="1" ht="29.1" customHeight="1" x14ac:dyDescent="0.25">
      <c r="A81" s="336"/>
      <c r="B81" s="336"/>
      <c r="C81" s="336"/>
      <c r="D81" s="336"/>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row>
    <row r="82" spans="1:65" s="3" customFormat="1" ht="29.1" customHeight="1" x14ac:dyDescent="0.25">
      <c r="A82" s="336"/>
      <c r="B82" s="336"/>
      <c r="C82" s="336"/>
      <c r="D82" s="336"/>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row>
    <row r="83" spans="1:65" s="3" customFormat="1" ht="29.1" customHeight="1" x14ac:dyDescent="0.25">
      <c r="A83" s="336"/>
      <c r="B83" s="336"/>
      <c r="C83" s="336"/>
      <c r="D83" s="336"/>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row>
    <row r="84" spans="1:65" s="3" customFormat="1" ht="29.1" customHeight="1" x14ac:dyDescent="0.25">
      <c r="A84" s="336"/>
      <c r="B84" s="336"/>
      <c r="C84" s="336"/>
      <c r="D84" s="336"/>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row>
    <row r="85" spans="1:65" s="3" customFormat="1" ht="29.1" customHeight="1" x14ac:dyDescent="0.25">
      <c r="A85" s="336"/>
      <c r="B85" s="336"/>
      <c r="C85" s="336"/>
      <c r="D85" s="336"/>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row>
    <row r="86" spans="1:65" s="3" customFormat="1" ht="29.1" customHeight="1" x14ac:dyDescent="0.25">
      <c r="A86" s="336"/>
      <c r="B86" s="336"/>
      <c r="C86" s="336"/>
      <c r="D86" s="336"/>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row>
    <row r="87" spans="1:65" s="3" customFormat="1" ht="29.1" customHeight="1" x14ac:dyDescent="0.25">
      <c r="A87" s="336"/>
      <c r="B87" s="336"/>
      <c r="C87" s="336"/>
      <c r="D87" s="336"/>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row>
    <row r="88" spans="1:65" s="3" customFormat="1" ht="29.1" customHeight="1" x14ac:dyDescent="0.25">
      <c r="A88" s="336"/>
      <c r="B88" s="336"/>
      <c r="C88" s="336"/>
      <c r="D88" s="336"/>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row>
    <row r="89" spans="1:65" s="3" customFormat="1" ht="29.1" customHeight="1" x14ac:dyDescent="0.25">
      <c r="A89" s="336"/>
      <c r="B89" s="336"/>
      <c r="C89" s="336"/>
      <c r="D89" s="336"/>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row>
    <row r="90" spans="1:65" s="3" customFormat="1" ht="29.1" customHeight="1" x14ac:dyDescent="0.25">
      <c r="A90" s="336"/>
      <c r="B90" s="336"/>
      <c r="C90" s="336"/>
      <c r="D90" s="336"/>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row>
    <row r="91" spans="1:65" s="3" customFormat="1" ht="29.1" customHeight="1" x14ac:dyDescent="0.25">
      <c r="A91" s="336"/>
      <c r="B91" s="336"/>
      <c r="C91" s="336"/>
      <c r="D91" s="336"/>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row>
    <row r="92" spans="1:65" s="3" customFormat="1" ht="29.1" customHeight="1" x14ac:dyDescent="0.25">
      <c r="A92" s="336"/>
      <c r="B92" s="336"/>
      <c r="C92" s="336"/>
      <c r="D92" s="336"/>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s="3" customFormat="1" ht="29.1" customHeight="1" x14ac:dyDescent="0.25">
      <c r="A93" s="336"/>
      <c r="B93" s="336"/>
      <c r="C93" s="336"/>
      <c r="D93" s="336"/>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s="3" customFormat="1" ht="29.1" customHeight="1" x14ac:dyDescent="0.25">
      <c r="A94" s="336"/>
      <c r="B94" s="336"/>
      <c r="C94" s="336"/>
      <c r="D94" s="336"/>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s="3" customFormat="1" ht="29.1" customHeight="1" x14ac:dyDescent="0.25">
      <c r="A95" s="336"/>
      <c r="B95" s="336"/>
      <c r="C95" s="336"/>
      <c r="D95" s="336"/>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s="3" customFormat="1" ht="29.1" customHeight="1" x14ac:dyDescent="0.25">
      <c r="A96" s="336"/>
      <c r="B96" s="336"/>
      <c r="C96" s="336"/>
      <c r="D96" s="336"/>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s="3" customFormat="1" ht="29.1" customHeight="1" x14ac:dyDescent="0.25">
      <c r="A97" s="336"/>
      <c r="B97" s="336"/>
      <c r="C97" s="336"/>
      <c r="D97" s="336"/>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s="3" customFormat="1" ht="29.1" customHeight="1" x14ac:dyDescent="0.25">
      <c r="A98" s="336"/>
      <c r="B98" s="336"/>
      <c r="C98" s="336"/>
      <c r="D98" s="336"/>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s="3" customFormat="1" ht="29.1" customHeight="1" x14ac:dyDescent="0.25">
      <c r="A99" s="336"/>
      <c r="B99" s="336"/>
      <c r="C99" s="336"/>
      <c r="D99" s="336"/>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s="3" customFormat="1" ht="29.1" customHeight="1" x14ac:dyDescent="0.25">
      <c r="A100" s="336"/>
      <c r="B100" s="336"/>
      <c r="C100" s="336"/>
      <c r="D100" s="336"/>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s="3" customFormat="1" ht="29.1" customHeight="1" x14ac:dyDescent="0.25">
      <c r="A101" s="336"/>
      <c r="B101" s="336"/>
      <c r="C101" s="336"/>
      <c r="D101" s="336"/>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s="3" customFormat="1" ht="29.1" customHeight="1" x14ac:dyDescent="0.25">
      <c r="A102" s="336"/>
      <c r="B102" s="336"/>
      <c r="C102" s="336"/>
      <c r="D102" s="336"/>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s="3" customFormat="1" ht="29.1" customHeight="1" x14ac:dyDescent="0.25">
      <c r="A103" s="336"/>
      <c r="B103" s="336"/>
      <c r="C103" s="336"/>
      <c r="D103" s="336"/>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s="3" customFormat="1" ht="29.1" customHeight="1" x14ac:dyDescent="0.25">
      <c r="A104" s="336"/>
      <c r="B104" s="336"/>
      <c r="C104" s="336"/>
      <c r="D104" s="336"/>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s="3" customFormat="1" ht="29.1" customHeight="1" x14ac:dyDescent="0.25">
      <c r="A105" s="336"/>
      <c r="B105" s="336"/>
      <c r="C105" s="336"/>
      <c r="D105" s="336"/>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s="3" customFormat="1" ht="29.1" customHeight="1" x14ac:dyDescent="0.25">
      <c r="A106" s="336"/>
      <c r="B106" s="336"/>
      <c r="C106" s="336"/>
      <c r="D106" s="336"/>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s="3" customFormat="1" ht="29.1" customHeight="1" x14ac:dyDescent="0.25">
      <c r="A107" s="336"/>
      <c r="B107" s="336"/>
      <c r="C107" s="336"/>
      <c r="D107" s="336"/>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s="3" customFormat="1" ht="29.1" customHeight="1" x14ac:dyDescent="0.25">
      <c r="A108" s="336"/>
      <c r="B108" s="336"/>
      <c r="C108" s="336"/>
      <c r="D108" s="336"/>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s="3" customFormat="1" ht="29.1" customHeight="1" x14ac:dyDescent="0.25">
      <c r="A109" s="336"/>
      <c r="B109" s="336"/>
      <c r="C109" s="336"/>
      <c r="D109" s="336"/>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s="3" customFormat="1" ht="29.1" customHeight="1" x14ac:dyDescent="0.25">
      <c r="A110" s="336"/>
      <c r="B110" s="336"/>
      <c r="C110" s="336"/>
      <c r="D110" s="336"/>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s="3" customFormat="1" ht="29.1" customHeight="1" x14ac:dyDescent="0.25">
      <c r="A111" s="336"/>
      <c r="B111" s="336"/>
      <c r="C111" s="336"/>
      <c r="D111" s="336"/>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s="3" customFormat="1" ht="29.1" customHeight="1" x14ac:dyDescent="0.25">
      <c r="A112" s="336"/>
      <c r="B112" s="336"/>
      <c r="C112" s="336"/>
      <c r="D112" s="336"/>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s="3" customFormat="1" ht="29.1" customHeight="1" x14ac:dyDescent="0.25">
      <c r="A113" s="336"/>
      <c r="B113" s="336"/>
      <c r="C113" s="336"/>
      <c r="D113" s="336"/>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s="3" customFormat="1" ht="29.1" customHeight="1" x14ac:dyDescent="0.25">
      <c r="A114" s="336"/>
      <c r="B114" s="336"/>
      <c r="C114" s="336"/>
      <c r="D114" s="336"/>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s="3" customFormat="1" ht="29.1" customHeight="1" x14ac:dyDescent="0.25">
      <c r="A115" s="336"/>
      <c r="B115" s="336"/>
      <c r="C115" s="336"/>
      <c r="D115" s="336"/>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s="3" customFormat="1" ht="29.1" customHeight="1" x14ac:dyDescent="0.25">
      <c r="A116" s="336"/>
      <c r="B116" s="336"/>
      <c r="C116" s="336"/>
      <c r="D116" s="336"/>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s="3" customFormat="1" ht="29.1" customHeight="1" x14ac:dyDescent="0.25">
      <c r="A117" s="336"/>
      <c r="B117" s="336"/>
      <c r="C117" s="336"/>
      <c r="D117" s="336"/>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s="3" customFormat="1" ht="29.1" customHeight="1" x14ac:dyDescent="0.25">
      <c r="A118" s="336"/>
      <c r="B118" s="336"/>
      <c r="C118" s="336"/>
      <c r="D118" s="336"/>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s="3" customFormat="1" ht="29.1" customHeight="1" x14ac:dyDescent="0.25">
      <c r="A119" s="336"/>
      <c r="B119" s="336"/>
      <c r="C119" s="336"/>
      <c r="D119" s="336"/>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s="3" customFormat="1" ht="29.1" customHeight="1" x14ac:dyDescent="0.25">
      <c r="A120" s="336"/>
      <c r="B120" s="336"/>
      <c r="C120" s="336"/>
      <c r="D120" s="336"/>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s="3" customFormat="1" ht="29.1" customHeight="1" x14ac:dyDescent="0.25">
      <c r="A121" s="336"/>
      <c r="B121" s="336"/>
      <c r="C121" s="336"/>
      <c r="D121" s="336"/>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s="3" customFormat="1" ht="29.1" customHeight="1" x14ac:dyDescent="0.25">
      <c r="A122" s="336"/>
      <c r="B122" s="336"/>
      <c r="C122" s="336"/>
      <c r="D122" s="336"/>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s="3" customFormat="1" ht="29.1" customHeight="1" x14ac:dyDescent="0.25">
      <c r="A123" s="336"/>
      <c r="B123" s="336"/>
      <c r="C123" s="336"/>
      <c r="D123" s="336"/>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s="3" customFormat="1" ht="29.1" customHeight="1" x14ac:dyDescent="0.25">
      <c r="A124" s="336"/>
      <c r="B124" s="336"/>
      <c r="C124" s="336"/>
      <c r="D124" s="336"/>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s="3" customFormat="1" ht="29.1" customHeight="1" x14ac:dyDescent="0.25">
      <c r="A125" s="336"/>
      <c r="B125" s="336"/>
      <c r="C125" s="336"/>
      <c r="D125" s="336"/>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s="3" customFormat="1" ht="29.1" customHeight="1" x14ac:dyDescent="0.25">
      <c r="A126" s="336"/>
      <c r="B126" s="336"/>
      <c r="C126" s="336"/>
      <c r="D126" s="336"/>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s="3" customFormat="1" ht="29.1" customHeight="1" x14ac:dyDescent="0.25">
      <c r="A127" s="336"/>
      <c r="B127" s="336"/>
      <c r="C127" s="336"/>
      <c r="D127" s="336"/>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s="3" customFormat="1" ht="29.1" customHeight="1" x14ac:dyDescent="0.25">
      <c r="A128" s="336"/>
      <c r="B128" s="336"/>
      <c r="C128" s="336"/>
      <c r="D128" s="336"/>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s="3" customFormat="1" ht="29.1" customHeight="1" x14ac:dyDescent="0.25">
      <c r="A129" s="336"/>
      <c r="B129" s="336"/>
      <c r="C129" s="336"/>
      <c r="D129" s="336"/>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s="3" customFormat="1" ht="29.1" customHeight="1" x14ac:dyDescent="0.25">
      <c r="A130" s="336"/>
      <c r="B130" s="336"/>
      <c r="C130" s="336"/>
      <c r="D130" s="336"/>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s="3" customFormat="1" ht="29.1" customHeight="1" x14ac:dyDescent="0.25">
      <c r="A131" s="336"/>
      <c r="B131" s="336"/>
      <c r="C131" s="336"/>
      <c r="D131" s="336"/>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s="3" customFormat="1" ht="29.1" customHeight="1" x14ac:dyDescent="0.25">
      <c r="A132" s="336"/>
      <c r="B132" s="336"/>
      <c r="C132" s="336"/>
      <c r="D132" s="336"/>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s="3" customFormat="1" ht="29.1" customHeight="1" x14ac:dyDescent="0.25">
      <c r="A133" s="336"/>
      <c r="B133" s="336"/>
      <c r="C133" s="336"/>
      <c r="D133" s="336"/>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s="3" customFormat="1" ht="29.1" customHeight="1" x14ac:dyDescent="0.25">
      <c r="A134" s="336"/>
      <c r="B134" s="336"/>
      <c r="C134" s="336"/>
      <c r="D134" s="336"/>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s="3" customFormat="1" ht="29.1" customHeight="1" x14ac:dyDescent="0.25">
      <c r="A135" s="336"/>
      <c r="B135" s="336"/>
      <c r="C135" s="336"/>
      <c r="D135" s="336"/>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s="3" customFormat="1" ht="29.1" customHeight="1" x14ac:dyDescent="0.25">
      <c r="A136" s="336"/>
      <c r="B136" s="336"/>
      <c r="C136" s="336"/>
      <c r="D136" s="336"/>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s="3" customFormat="1" ht="29.1" customHeight="1" x14ac:dyDescent="0.25">
      <c r="A137" s="336"/>
      <c r="B137" s="336"/>
      <c r="C137" s="336"/>
      <c r="D137" s="336"/>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s="3" customFormat="1" ht="29.1" customHeight="1" x14ac:dyDescent="0.25">
      <c r="A138" s="336"/>
      <c r="B138" s="336"/>
      <c r="C138" s="336"/>
      <c r="D138" s="336"/>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s="3" customFormat="1" ht="29.1" customHeight="1" x14ac:dyDescent="0.25">
      <c r="A139" s="336"/>
      <c r="B139" s="336"/>
      <c r="C139" s="336"/>
      <c r="D139" s="336"/>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s="3" customFormat="1" ht="29.1" customHeight="1" x14ac:dyDescent="0.25">
      <c r="A140" s="336"/>
      <c r="B140" s="336"/>
      <c r="C140" s="336"/>
      <c r="D140" s="336"/>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s="3" customFormat="1" ht="29.1" customHeight="1" x14ac:dyDescent="0.25">
      <c r="A141" s="336"/>
      <c r="B141" s="336"/>
      <c r="C141" s="336"/>
      <c r="D141" s="336"/>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s="3" customFormat="1" ht="29.1" customHeight="1" x14ac:dyDescent="0.25">
      <c r="A142" s="336"/>
      <c r="B142" s="336"/>
      <c r="C142" s="336"/>
      <c r="D142" s="336"/>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s="3" customFormat="1" ht="29.1" customHeight="1" x14ac:dyDescent="0.25">
      <c r="A143" s="336"/>
      <c r="B143" s="336"/>
      <c r="C143" s="336"/>
      <c r="D143" s="336"/>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s="3" customFormat="1" ht="29.1" customHeight="1" x14ac:dyDescent="0.25">
      <c r="A144" s="336"/>
      <c r="B144" s="336"/>
      <c r="C144" s="336"/>
      <c r="D144" s="336"/>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s="3" customFormat="1" ht="29.1" customHeight="1" x14ac:dyDescent="0.25">
      <c r="A145" s="336"/>
      <c r="B145" s="336"/>
      <c r="C145" s="336"/>
      <c r="D145" s="336"/>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s="3" customFormat="1" ht="29.1" customHeight="1" x14ac:dyDescent="0.25">
      <c r="A146" s="336"/>
      <c r="B146" s="336"/>
      <c r="C146" s="336"/>
      <c r="D146" s="336"/>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s="3" customFormat="1" ht="29.1" customHeight="1" x14ac:dyDescent="0.25">
      <c r="A147" s="336"/>
      <c r="B147" s="336"/>
      <c r="C147" s="336"/>
      <c r="D147" s="336"/>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s="3" customFormat="1" ht="29.1" customHeight="1" x14ac:dyDescent="0.25">
      <c r="A148" s="336"/>
      <c r="B148" s="336"/>
      <c r="C148" s="336"/>
      <c r="D148" s="336"/>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s="3" customFormat="1" ht="29.1" customHeight="1" x14ac:dyDescent="0.25">
      <c r="A149" s="336"/>
      <c r="B149" s="336"/>
      <c r="C149" s="336"/>
      <c r="D149" s="336"/>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s="3" customFormat="1" ht="29.1" customHeight="1" x14ac:dyDescent="0.25">
      <c r="A150" s="336"/>
      <c r="B150" s="336"/>
      <c r="C150" s="336"/>
      <c r="D150" s="336"/>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s="3" customFormat="1" ht="29.1" customHeight="1" x14ac:dyDescent="0.25">
      <c r="A151" s="336"/>
      <c r="B151" s="336"/>
      <c r="C151" s="336"/>
      <c r="D151" s="336"/>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s="3" customFormat="1" ht="29.1" customHeight="1" x14ac:dyDescent="0.25">
      <c r="A152" s="336"/>
      <c r="B152" s="336"/>
      <c r="C152" s="336"/>
      <c r="D152" s="336"/>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s="3" customFormat="1" ht="29.1" customHeight="1" x14ac:dyDescent="0.25">
      <c r="A153" s="336"/>
      <c r="B153" s="336"/>
      <c r="C153" s="336"/>
      <c r="D153" s="336"/>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s="3" customFormat="1" ht="29.1" customHeight="1" x14ac:dyDescent="0.25">
      <c r="A154" s="336"/>
      <c r="B154" s="336"/>
      <c r="C154" s="336"/>
      <c r="D154" s="336"/>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s="3" customFormat="1" ht="29.1" customHeight="1" x14ac:dyDescent="0.25">
      <c r="A155" s="336"/>
      <c r="B155" s="336"/>
      <c r="C155" s="336"/>
      <c r="D155" s="336"/>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s="3" customFormat="1" ht="29.1" customHeight="1" x14ac:dyDescent="0.25">
      <c r="A156" s="336"/>
      <c r="B156" s="336"/>
      <c r="C156" s="336"/>
      <c r="D156" s="336"/>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s="3" customFormat="1" ht="29.1" customHeight="1" x14ac:dyDescent="0.25">
      <c r="A157" s="336"/>
      <c r="B157" s="336"/>
      <c r="C157" s="336"/>
      <c r="D157" s="336"/>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s="3" customFormat="1" ht="29.1" customHeight="1" x14ac:dyDescent="0.25">
      <c r="A158" s="336"/>
      <c r="B158" s="336"/>
      <c r="C158" s="336"/>
      <c r="D158" s="336"/>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s="3" customFormat="1" ht="29.1" customHeight="1" x14ac:dyDescent="0.25">
      <c r="A159" s="336"/>
      <c r="B159" s="336"/>
      <c r="C159" s="336"/>
      <c r="D159" s="336"/>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s="3" customFormat="1" ht="29.1" customHeight="1" x14ac:dyDescent="0.25">
      <c r="A160" s="336"/>
      <c r="B160" s="336"/>
      <c r="C160" s="336"/>
      <c r="D160" s="336"/>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s="3" customFormat="1" ht="29.1" customHeight="1" x14ac:dyDescent="0.25">
      <c r="A161" s="336"/>
      <c r="B161" s="336"/>
      <c r="C161" s="336"/>
      <c r="D161" s="336"/>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s="3" customFormat="1" ht="29.1" customHeight="1" x14ac:dyDescent="0.25">
      <c r="A162" s="336"/>
      <c r="B162" s="336"/>
      <c r="C162" s="336"/>
      <c r="D162" s="336"/>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s="3" customFormat="1" ht="29.1" customHeight="1" x14ac:dyDescent="0.25">
      <c r="A163" s="336"/>
      <c r="B163" s="336"/>
      <c r="C163" s="336"/>
      <c r="D163" s="336"/>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s="3" customFormat="1" ht="29.1" customHeight="1" x14ac:dyDescent="0.25">
      <c r="A164" s="336"/>
      <c r="B164" s="336"/>
      <c r="C164" s="336"/>
      <c r="D164" s="336"/>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s="3" customFormat="1" ht="29.1" customHeight="1" x14ac:dyDescent="0.25">
      <c r="A165" s="336"/>
      <c r="B165" s="336"/>
      <c r="C165" s="336"/>
      <c r="D165" s="336"/>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s="3" customFormat="1" ht="29.1" customHeight="1" x14ac:dyDescent="0.25">
      <c r="A166" s="336"/>
      <c r="B166" s="336"/>
      <c r="C166" s="336"/>
      <c r="D166" s="336"/>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s="3" customFormat="1" ht="29.1" customHeight="1" x14ac:dyDescent="0.25">
      <c r="A167" s="336"/>
      <c r="B167" s="336"/>
      <c r="C167" s="336"/>
      <c r="D167" s="336"/>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s="3" customFormat="1" ht="29.1" customHeight="1" x14ac:dyDescent="0.25">
      <c r="A168" s="336"/>
      <c r="B168" s="336"/>
      <c r="C168" s="336"/>
      <c r="D168" s="336"/>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s="3" customFormat="1" ht="29.1" customHeight="1" x14ac:dyDescent="0.25">
      <c r="A169" s="336"/>
      <c r="B169" s="336"/>
      <c r="C169" s="336"/>
      <c r="D169" s="336"/>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s="3" customFormat="1" ht="29.1" customHeight="1" x14ac:dyDescent="0.25">
      <c r="A170" s="336"/>
      <c r="B170" s="336"/>
      <c r="C170" s="336"/>
      <c r="D170" s="336"/>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s="3" customFormat="1" ht="29.1" customHeight="1" x14ac:dyDescent="0.25">
      <c r="A171" s="336"/>
      <c r="B171" s="336"/>
      <c r="C171" s="336"/>
      <c r="D171" s="336"/>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s="3" customFormat="1" ht="29.1" customHeight="1" x14ac:dyDescent="0.25">
      <c r="A172" s="336"/>
      <c r="B172" s="336"/>
      <c r="C172" s="336"/>
      <c r="D172" s="336"/>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s="3" customFormat="1" ht="29.1" customHeight="1" x14ac:dyDescent="0.25">
      <c r="A173" s="336"/>
      <c r="B173" s="336"/>
      <c r="C173" s="336"/>
      <c r="D173" s="336"/>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s="3" customFormat="1" ht="29.1" customHeight="1" x14ac:dyDescent="0.25">
      <c r="A174" s="336"/>
      <c r="B174" s="336"/>
      <c r="C174" s="336"/>
      <c r="D174" s="336"/>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s="3" customFormat="1" ht="29.1" customHeight="1" x14ac:dyDescent="0.25">
      <c r="A175" s="336"/>
      <c r="B175" s="336"/>
      <c r="C175" s="336"/>
      <c r="D175" s="336"/>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s="3" customFormat="1" ht="29.1" customHeight="1" x14ac:dyDescent="0.25">
      <c r="A176" s="336"/>
      <c r="B176" s="336"/>
      <c r="C176" s="336"/>
      <c r="D176" s="336"/>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s="3" customFormat="1" ht="29.1" customHeight="1" x14ac:dyDescent="0.25">
      <c r="A177" s="336"/>
      <c r="B177" s="336"/>
      <c r="C177" s="336"/>
      <c r="D177" s="336"/>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s="3" customFormat="1" ht="29.1" customHeight="1" x14ac:dyDescent="0.25">
      <c r="A178" s="336"/>
      <c r="B178" s="336"/>
      <c r="C178" s="336"/>
      <c r="D178" s="336"/>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s="3" customFormat="1" ht="29.1" customHeight="1" x14ac:dyDescent="0.25">
      <c r="A179" s="336"/>
      <c r="B179" s="336"/>
      <c r="C179" s="336"/>
      <c r="D179" s="336"/>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s="3" customFormat="1" ht="29.1" customHeight="1" x14ac:dyDescent="0.25">
      <c r="A180" s="336"/>
      <c r="B180" s="336"/>
      <c r="C180" s="336"/>
      <c r="D180" s="336"/>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s="3" customFormat="1" ht="29.1" customHeight="1" x14ac:dyDescent="0.25">
      <c r="A181" s="336"/>
      <c r="B181" s="336"/>
      <c r="C181" s="336"/>
      <c r="D181" s="336"/>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s="3" customFormat="1" ht="29.1" customHeight="1" x14ac:dyDescent="0.25">
      <c r="A182" s="336"/>
      <c r="B182" s="336"/>
      <c r="C182" s="336"/>
      <c r="D182" s="336"/>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s="3" customFormat="1" ht="29.1" customHeight="1" x14ac:dyDescent="0.25">
      <c r="A183" s="336"/>
      <c r="B183" s="336"/>
      <c r="C183" s="336"/>
      <c r="D183" s="336"/>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s="3" customFormat="1" ht="29.1" customHeight="1" x14ac:dyDescent="0.25">
      <c r="A184" s="336"/>
      <c r="B184" s="336"/>
      <c r="C184" s="336"/>
      <c r="D184" s="336"/>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row>
    <row r="185" spans="1:65" s="3" customFormat="1" ht="29.1" customHeight="1" x14ac:dyDescent="0.25">
      <c r="A185" s="336"/>
      <c r="B185" s="336"/>
      <c r="C185" s="336"/>
      <c r="D185" s="336"/>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row>
    <row r="186" spans="1:65" s="3" customFormat="1" ht="29.1" customHeight="1" x14ac:dyDescent="0.25">
      <c r="A186" s="336"/>
      <c r="B186" s="336"/>
      <c r="C186" s="336"/>
      <c r="D186" s="336"/>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row>
    <row r="187" spans="1:65" s="3" customFormat="1" ht="29.1" customHeight="1" x14ac:dyDescent="0.25">
      <c r="A187" s="336"/>
      <c r="B187" s="336"/>
      <c r="C187" s="336"/>
      <c r="D187" s="336"/>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row>
    <row r="188" spans="1:65" s="3" customFormat="1" ht="29.1" customHeight="1" x14ac:dyDescent="0.25">
      <c r="A188" s="336"/>
      <c r="B188" s="336"/>
      <c r="C188" s="336"/>
      <c r="D188" s="336"/>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row>
    <row r="189" spans="1:65" s="3" customFormat="1" ht="29.1" customHeight="1" x14ac:dyDescent="0.25">
      <c r="A189" s="336"/>
      <c r="B189" s="336"/>
      <c r="C189" s="336"/>
      <c r="D189" s="336"/>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row>
    <row r="190" spans="1:65" s="3" customFormat="1" ht="29.1" customHeight="1" x14ac:dyDescent="0.25">
      <c r="A190" s="336"/>
      <c r="B190" s="336"/>
      <c r="C190" s="336"/>
      <c r="D190" s="336"/>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row>
    <row r="191" spans="1:65" s="3" customFormat="1" ht="29.1" customHeight="1" x14ac:dyDescent="0.25">
      <c r="A191" s="336"/>
      <c r="B191" s="336"/>
      <c r="C191" s="336"/>
      <c r="D191" s="336"/>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row>
    <row r="192" spans="1:65" s="3" customFormat="1" ht="29.1" customHeight="1" x14ac:dyDescent="0.25">
      <c r="A192" s="336"/>
      <c r="B192" s="336"/>
      <c r="C192" s="336"/>
      <c r="D192" s="336"/>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row>
    <row r="193" spans="1:65" s="3" customFormat="1" ht="29.1" customHeight="1" x14ac:dyDescent="0.25">
      <c r="A193" s="336"/>
      <c r="B193" s="336"/>
      <c r="C193" s="336"/>
      <c r="D193" s="336"/>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row>
    <row r="194" spans="1:65" s="3" customFormat="1" ht="29.1" customHeight="1" x14ac:dyDescent="0.25">
      <c r="A194" s="336"/>
      <c r="B194" s="336"/>
      <c r="C194" s="336"/>
      <c r="D194" s="336"/>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row>
    <row r="195" spans="1:65" s="3" customFormat="1" ht="29.1" customHeight="1" x14ac:dyDescent="0.25">
      <c r="A195" s="336"/>
      <c r="B195" s="336"/>
      <c r="C195" s="336"/>
      <c r="D195" s="336"/>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row>
    <row r="196" spans="1:65" s="3" customFormat="1" ht="29.1" customHeight="1" x14ac:dyDescent="0.25">
      <c r="A196" s="336"/>
      <c r="B196" s="336"/>
      <c r="C196" s="336"/>
      <c r="D196" s="336"/>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row>
    <row r="197" spans="1:65" s="3" customFormat="1" ht="29.1" customHeight="1" x14ac:dyDescent="0.25">
      <c r="A197" s="336"/>
      <c r="B197" s="336"/>
      <c r="C197" s="336"/>
      <c r="D197" s="336"/>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row>
    <row r="198" spans="1:65" s="3" customFormat="1" ht="29.1" customHeight="1" x14ac:dyDescent="0.25">
      <c r="A198" s="336"/>
      <c r="B198" s="336"/>
      <c r="C198" s="336"/>
      <c r="D198" s="336"/>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row>
    <row r="199" spans="1:65" s="3" customFormat="1" ht="29.1" customHeight="1" x14ac:dyDescent="0.25">
      <c r="A199" s="336"/>
      <c r="B199" s="336"/>
      <c r="C199" s="336"/>
      <c r="D199" s="336"/>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row>
    <row r="200" spans="1:65" s="3" customFormat="1" ht="29.1" customHeight="1" x14ac:dyDescent="0.25">
      <c r="A200" s="336"/>
      <c r="B200" s="336"/>
      <c r="C200" s="336"/>
      <c r="D200" s="336"/>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row>
    <row r="201" spans="1:65" s="3" customFormat="1" ht="29.1" customHeight="1" x14ac:dyDescent="0.25">
      <c r="A201" s="336"/>
      <c r="B201" s="336"/>
      <c r="C201" s="336"/>
      <c r="D201" s="336"/>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row>
    <row r="202" spans="1:65" s="3" customFormat="1" ht="29.1" customHeight="1" x14ac:dyDescent="0.25">
      <c r="A202" s="336"/>
      <c r="B202" s="336"/>
      <c r="C202" s="336"/>
      <c r="D202" s="336"/>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row>
    <row r="203" spans="1:65" s="3" customFormat="1" ht="29.1" customHeight="1" x14ac:dyDescent="0.25">
      <c r="A203" s="336"/>
      <c r="B203" s="336"/>
      <c r="C203" s="336"/>
      <c r="D203" s="336"/>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row>
    <row r="204" spans="1:65" s="3" customFormat="1" ht="29.1" customHeight="1" x14ac:dyDescent="0.25">
      <c r="A204" s="336"/>
      <c r="B204" s="336"/>
      <c r="C204" s="336"/>
      <c r="D204" s="336"/>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row>
    <row r="205" spans="1:65" s="3" customFormat="1" ht="29.1" customHeight="1" x14ac:dyDescent="0.25">
      <c r="A205" s="336"/>
      <c r="B205" s="336"/>
      <c r="C205" s="336"/>
      <c r="D205" s="336"/>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row>
    <row r="206" spans="1:65" s="3" customFormat="1" ht="29.1" customHeight="1" x14ac:dyDescent="0.25">
      <c r="A206" s="336"/>
      <c r="B206" s="336"/>
      <c r="C206" s="336"/>
      <c r="D206" s="336"/>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row>
    <row r="207" spans="1:65" s="3" customFormat="1" ht="29.1" customHeight="1" x14ac:dyDescent="0.25">
      <c r="A207" s="336"/>
      <c r="B207" s="336"/>
      <c r="C207" s="336"/>
      <c r="D207" s="336"/>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row>
    <row r="208" spans="1:65" s="3" customFormat="1" ht="29.1" customHeight="1" x14ac:dyDescent="0.25">
      <c r="A208" s="336"/>
      <c r="B208" s="336"/>
      <c r="C208" s="336"/>
      <c r="D208" s="336"/>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row>
    <row r="209" spans="1:65" s="3" customFormat="1" ht="29.1" customHeight="1" x14ac:dyDescent="0.25">
      <c r="A209" s="336"/>
      <c r="B209" s="336"/>
      <c r="C209" s="336"/>
      <c r="D209" s="336"/>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row>
    <row r="210" spans="1:65" s="3" customFormat="1" ht="29.1" customHeight="1" x14ac:dyDescent="0.25">
      <c r="A210" s="336"/>
      <c r="B210" s="336"/>
      <c r="C210" s="336"/>
      <c r="D210" s="336"/>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row>
    <row r="211" spans="1:65" s="3" customFormat="1" ht="29.1" customHeight="1" x14ac:dyDescent="0.25">
      <c r="A211" s="336"/>
      <c r="B211" s="336"/>
      <c r="C211" s="336"/>
      <c r="D211" s="336"/>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row>
    <row r="212" spans="1:65" s="3" customFormat="1" ht="29.1" customHeight="1" x14ac:dyDescent="0.25">
      <c r="A212" s="336"/>
      <c r="B212" s="336"/>
      <c r="C212" s="336"/>
      <c r="D212" s="336"/>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row>
    <row r="213" spans="1:65" s="3" customFormat="1" ht="29.1" customHeight="1" x14ac:dyDescent="0.25">
      <c r="A213" s="336"/>
      <c r="B213" s="336"/>
      <c r="C213" s="336"/>
      <c r="D213" s="336"/>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row>
    <row r="214" spans="1:65" s="3" customFormat="1" ht="29.1" customHeight="1" x14ac:dyDescent="0.25">
      <c r="A214" s="336"/>
      <c r="B214" s="336"/>
      <c r="C214" s="336"/>
      <c r="D214" s="336"/>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row>
    <row r="215" spans="1:65" s="3" customFormat="1" ht="29.1" customHeight="1" x14ac:dyDescent="0.25">
      <c r="A215" s="336"/>
      <c r="B215" s="336"/>
      <c r="C215" s="336"/>
      <c r="D215" s="336"/>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row>
    <row r="216" spans="1:65" s="3" customFormat="1" ht="29.1" customHeight="1" x14ac:dyDescent="0.25">
      <c r="A216" s="336"/>
      <c r="B216" s="336"/>
      <c r="C216" s="336"/>
      <c r="D216" s="336"/>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row>
    <row r="217" spans="1:65" s="3" customFormat="1" ht="29.1" customHeight="1" x14ac:dyDescent="0.25">
      <c r="A217" s="336"/>
      <c r="B217" s="336"/>
      <c r="C217" s="336"/>
      <c r="D217" s="336"/>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row>
    <row r="218" spans="1:65" s="3" customFormat="1" ht="29.1" customHeight="1" x14ac:dyDescent="0.25">
      <c r="A218" s="336"/>
      <c r="B218" s="336"/>
      <c r="C218" s="336"/>
      <c r="D218" s="336"/>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row>
    <row r="219" spans="1:65" s="3" customFormat="1" ht="29.1" customHeight="1" x14ac:dyDescent="0.25">
      <c r="A219" s="336"/>
      <c r="B219" s="336"/>
      <c r="C219" s="336"/>
      <c r="D219" s="336"/>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row>
    <row r="220" spans="1:65" s="3" customFormat="1" ht="29.1" customHeight="1" x14ac:dyDescent="0.25">
      <c r="A220" s="336"/>
      <c r="B220" s="336"/>
      <c r="C220" s="336"/>
      <c r="D220" s="336"/>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row>
    <row r="221" spans="1:65" s="3" customFormat="1" ht="29.1" customHeight="1" x14ac:dyDescent="0.25">
      <c r="A221" s="336"/>
      <c r="B221" s="336"/>
      <c r="C221" s="336"/>
      <c r="D221" s="336"/>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row>
    <row r="222" spans="1:65" s="3" customFormat="1" ht="29.1" customHeight="1" x14ac:dyDescent="0.25">
      <c r="A222" s="336"/>
      <c r="B222" s="336"/>
      <c r="C222" s="336"/>
      <c r="D222" s="336"/>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row>
    <row r="223" spans="1:65" s="3" customFormat="1" ht="29.1" customHeight="1" x14ac:dyDescent="0.25">
      <c r="A223" s="336"/>
      <c r="B223" s="336"/>
      <c r="C223" s="336"/>
      <c r="D223" s="336"/>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row>
    <row r="224" spans="1:65" s="3" customFormat="1" ht="29.1" customHeight="1" x14ac:dyDescent="0.25">
      <c r="A224" s="336"/>
      <c r="B224" s="336"/>
      <c r="C224" s="336"/>
      <c r="D224" s="336"/>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row>
    <row r="225" spans="1:65" s="3" customFormat="1" ht="29.1" customHeight="1" x14ac:dyDescent="0.25">
      <c r="A225" s="336"/>
      <c r="B225" s="336"/>
      <c r="C225" s="336"/>
      <c r="D225" s="336"/>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row>
    <row r="226" spans="1:65" s="3" customFormat="1" ht="29.1" customHeight="1" x14ac:dyDescent="0.25">
      <c r="A226" s="336"/>
      <c r="B226" s="336"/>
      <c r="C226" s="336"/>
      <c r="D226" s="336"/>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row>
    <row r="227" spans="1:65" s="3" customFormat="1" ht="29.1" customHeight="1" x14ac:dyDescent="0.25">
      <c r="A227" s="336"/>
      <c r="B227" s="336"/>
      <c r="C227" s="336"/>
      <c r="D227" s="336"/>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row>
    <row r="228" spans="1:65" s="3" customFormat="1" ht="29.1" customHeight="1" x14ac:dyDescent="0.25">
      <c r="A228" s="336"/>
      <c r="B228" s="336"/>
      <c r="C228" s="336"/>
      <c r="D228" s="336"/>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row>
    <row r="229" spans="1:65" s="3" customFormat="1" ht="29.1" customHeight="1" x14ac:dyDescent="0.25">
      <c r="A229" s="336"/>
      <c r="B229" s="336"/>
      <c r="C229" s="336"/>
      <c r="D229" s="336"/>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row>
    <row r="230" spans="1:65" s="3" customFormat="1" ht="29.1" customHeight="1" x14ac:dyDescent="0.25">
      <c r="A230" s="336"/>
      <c r="B230" s="336"/>
      <c r="C230" s="336"/>
      <c r="D230" s="336"/>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row>
    <row r="231" spans="1:65" s="3" customFormat="1" ht="29.1" customHeight="1" x14ac:dyDescent="0.25">
      <c r="A231" s="336"/>
      <c r="B231" s="336"/>
      <c r="C231" s="336"/>
      <c r="D231" s="336"/>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row>
    <row r="232" spans="1:65" s="3" customFormat="1" ht="29.1" customHeight="1" x14ac:dyDescent="0.25">
      <c r="A232" s="336"/>
      <c r="B232" s="336"/>
      <c r="C232" s="336"/>
      <c r="D232" s="336"/>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row>
    <row r="233" spans="1:65" s="3" customFormat="1" ht="29.1" customHeight="1" x14ac:dyDescent="0.25">
      <c r="A233" s="336"/>
      <c r="B233" s="336"/>
      <c r="C233" s="336"/>
      <c r="D233" s="336"/>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row>
    <row r="234" spans="1:65" s="3" customFormat="1" ht="29.1"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row>
    <row r="235" spans="1:65" s="3" customFormat="1" ht="29.1"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row>
    <row r="236" spans="1:65" s="3" customFormat="1" ht="29.1"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row>
    <row r="237" spans="1:65" s="3" customFormat="1" ht="29.1"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row>
    <row r="238" spans="1:65" s="3" customFormat="1" ht="29.1"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row>
    <row r="239" spans="1:65" s="3" customFormat="1" ht="29.1"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row>
    <row r="240" spans="1:65" s="3" customFormat="1" ht="29.1"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row>
    <row r="241" spans="1:65" s="3" customFormat="1" ht="29.1"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row>
    <row r="242" spans="1:65" s="3" customFormat="1" ht="29.1"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row>
    <row r="243" spans="1:65" s="3" customFormat="1" ht="29.1"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row>
    <row r="244" spans="1:65" s="3" customFormat="1" ht="29.1"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row>
    <row r="245" spans="1:65" s="3" customFormat="1" ht="29.1"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row>
    <row r="246" spans="1:65" s="3" customFormat="1" ht="29.1"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row>
    <row r="247" spans="1:65" s="3" customFormat="1" ht="29.1"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row>
    <row r="248" spans="1:65" s="3" customFormat="1" ht="29.1"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row>
    <row r="249" spans="1:65" s="3" customFormat="1" ht="29.1"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row>
    <row r="250" spans="1:65" s="3" customFormat="1" ht="29.1"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row>
    <row r="251" spans="1:65" s="3" customFormat="1" ht="29.1"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row>
    <row r="252" spans="1:65" s="3" customFormat="1" ht="29.1"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row>
    <row r="253" spans="1:65" s="3" customFormat="1" ht="29.1"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row>
    <row r="254" spans="1:65" s="3" customFormat="1" ht="29.1"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row>
    <row r="255" spans="1:65" s="3" customFormat="1" ht="29.1"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row>
    <row r="256" spans="1:65" s="3" customFormat="1" ht="29.1"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row>
    <row r="257" spans="1:65" s="3" customFormat="1" ht="29.1"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row>
    <row r="258" spans="1:65" s="3" customFormat="1" ht="29.1"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row>
    <row r="259" spans="1:65" s="3" customFormat="1" ht="29.1"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row>
    <row r="260" spans="1:65" s="3" customFormat="1" ht="29.1"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row>
    <row r="261" spans="1:65" s="3" customFormat="1" ht="29.1"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row>
    <row r="262" spans="1:65" s="3" customFormat="1" ht="29.1"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row>
    <row r="263" spans="1:65" s="3" customFormat="1" ht="29.1"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row>
    <row r="264" spans="1:65" s="3" customFormat="1" ht="29.1"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row>
    <row r="265" spans="1:65" s="3" customFormat="1" ht="29.1"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row>
    <row r="266" spans="1:65" s="3" customFormat="1" ht="29.1"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row>
    <row r="267" spans="1:65" s="3" customFormat="1" ht="29.1"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row>
    <row r="268" spans="1:65" s="3" customFormat="1" ht="29.1"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row>
    <row r="269" spans="1:65" s="3" customFormat="1" ht="29.1"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row>
    <row r="270" spans="1:65" s="3" customFormat="1" ht="29.1"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row>
    <row r="271" spans="1:65" s="3" customFormat="1" ht="29.1"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row>
    <row r="272" spans="1:65" s="3" customFormat="1" ht="29.1"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row>
    <row r="273" spans="1:65" s="3" customFormat="1" ht="29.1"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row>
    <row r="274" spans="1:65" s="3" customFormat="1" ht="29.1"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row>
    <row r="275" spans="1:65" s="3" customFormat="1" ht="29.1"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row>
    <row r="276" spans="1:65" s="3" customFormat="1" ht="29.1"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row>
    <row r="277" spans="1:65" s="3" customFormat="1" ht="29.1"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row>
    <row r="278" spans="1:65" s="3" customFormat="1" ht="29.1"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row>
    <row r="279" spans="1:65" s="3" customFormat="1" ht="29.1"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row>
    <row r="280" spans="1:65" s="3" customFormat="1" ht="29.1"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row>
    <row r="281" spans="1:65" s="3" customFormat="1" ht="29.1"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row>
    <row r="282" spans="1:65" s="3" customFormat="1" ht="29.1"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row>
    <row r="283" spans="1:65" s="3" customFormat="1" ht="29.1"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row>
    <row r="284" spans="1:65" s="3" customFormat="1" ht="29.1"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row>
    <row r="285" spans="1:65" s="3" customFormat="1" ht="29.1"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row>
    <row r="286" spans="1:65" s="3" customFormat="1" ht="29.1"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row>
    <row r="287" spans="1:65" s="3" customFormat="1" ht="29.1"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row>
    <row r="288" spans="1:65" s="3" customFormat="1" ht="29.1"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row>
    <row r="289" spans="1:65" s="3" customFormat="1" ht="29.1"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row>
    <row r="290" spans="1:65" s="3" customFormat="1" ht="29.1"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row>
    <row r="291" spans="1:65" s="3" customFormat="1" ht="29.1"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row>
    <row r="292" spans="1:65" s="3" customFormat="1" ht="29.1"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row>
    <row r="293" spans="1:65" s="3" customFormat="1" ht="29.1"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row>
    <row r="294" spans="1:65" s="3" customFormat="1" ht="29.1"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row>
    <row r="295" spans="1:65" s="3" customFormat="1" ht="29.1"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row>
    <row r="296" spans="1:65" s="3" customFormat="1" ht="29.1"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row>
    <row r="297" spans="1:65" s="3" customFormat="1" ht="29.1"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row>
    <row r="298" spans="1:65" s="3" customFormat="1" ht="29.1"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row>
    <row r="299" spans="1:65" s="3" customFormat="1" ht="29.1"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row>
    <row r="300" spans="1:65" s="3" customFormat="1" ht="29.1"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row>
    <row r="301" spans="1:65" s="3" customFormat="1" ht="29.1"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row>
    <row r="302" spans="1:65" s="3" customFormat="1" ht="29.1"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row>
    <row r="303" spans="1:65" s="3" customFormat="1" ht="29.1"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row>
    <row r="304" spans="1:65" s="3" customFormat="1" ht="29.1"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row>
    <row r="305" spans="1:65" s="3" customFormat="1" ht="29.1"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row>
    <row r="306" spans="1:65" s="3" customFormat="1" ht="29.1"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row>
    <row r="307" spans="1:65" s="3" customFormat="1" ht="29.1"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row>
    <row r="308" spans="1:65" s="3" customFormat="1" ht="29.1"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row>
    <row r="309" spans="1:65" s="3" customFormat="1" ht="29.1"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row>
    <row r="310" spans="1:65" s="3" customFormat="1" ht="29.1"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row>
    <row r="311" spans="1:65" s="3" customFormat="1" ht="29.1"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row>
    <row r="312" spans="1:65" s="3" customFormat="1" ht="29.1"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row>
    <row r="313" spans="1:65" s="3" customFormat="1" ht="29.1"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row>
    <row r="314" spans="1:65" s="3" customFormat="1" ht="29.1"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row>
    <row r="315" spans="1:65" s="3" customFormat="1" ht="29.1"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row>
    <row r="316" spans="1:65" s="3" customFormat="1" ht="29.1"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row>
    <row r="317" spans="1:65" s="3" customFormat="1" ht="29.1"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row>
    <row r="318" spans="1:65" s="3" customFormat="1" ht="29.1"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row>
    <row r="319" spans="1:65" s="3" customFormat="1" ht="29.1"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row>
    <row r="320" spans="1:65" s="3" customFormat="1" ht="29.1"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row>
    <row r="321" spans="1:65" s="3" customFormat="1" ht="29.1"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row>
    <row r="322" spans="1:65" s="3" customFormat="1" ht="29.1"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row>
    <row r="323" spans="1:65" s="3" customFormat="1" ht="29.1"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row>
    <row r="324" spans="1:65" s="3" customFormat="1" ht="29.1"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row>
    <row r="325" spans="1:65" s="3" customFormat="1" ht="29.1"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row>
    <row r="326" spans="1:65" s="3" customFormat="1" ht="29.1"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row>
    <row r="327" spans="1:65" s="3" customFormat="1" ht="29.1"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row>
    <row r="328" spans="1:65" s="3" customFormat="1" ht="29.1"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row>
    <row r="329" spans="1:65" s="3" customFormat="1" ht="29.1"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row>
    <row r="330" spans="1:65" s="3" customFormat="1" ht="29.1"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row>
    <row r="331" spans="1:65" s="3" customFormat="1" ht="29.1"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row>
    <row r="332" spans="1:65" s="3" customFormat="1" ht="29.1"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row>
    <row r="333" spans="1:65" s="3" customFormat="1" ht="29.1"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row>
    <row r="334" spans="1:65" s="3" customFormat="1" ht="29.1"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row>
    <row r="335" spans="1:65" s="3" customFormat="1" ht="29.1"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row>
    <row r="336" spans="1:65" s="3" customFormat="1" ht="29.1"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row>
    <row r="337" spans="1:65" s="3" customFormat="1" ht="29.1"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row>
    <row r="338" spans="1:65" s="3" customFormat="1" ht="29.1"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row>
    <row r="339" spans="1:65" s="3" customFormat="1" ht="29.1"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row>
    <row r="340" spans="1:65" s="3" customFormat="1" ht="29.1"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row>
    <row r="341" spans="1:65" s="3" customFormat="1" ht="29.1"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row>
    <row r="342" spans="1:65" s="3" customFormat="1" ht="29.1"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row>
    <row r="343" spans="1:65" s="3" customFormat="1" ht="29.1"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row>
    <row r="344" spans="1:65" s="3" customFormat="1" ht="29.1"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row>
    <row r="345" spans="1:65" s="3" customFormat="1" ht="29.1"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row>
    <row r="346" spans="1:65" s="3" customFormat="1" ht="29.1"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row>
    <row r="347" spans="1:65" s="3" customFormat="1" ht="29.1"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row>
    <row r="348" spans="1:65" s="3" customFormat="1" ht="29.1"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row>
    <row r="349" spans="1:65" s="3" customFormat="1" ht="29.1"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row>
    <row r="350" spans="1:65" s="3" customFormat="1" ht="29.1"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row>
    <row r="351" spans="1:65" s="3" customFormat="1" ht="29.1"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row>
    <row r="352" spans="1:65" s="3" customFormat="1" ht="29.1"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row>
    <row r="353" spans="1:65" s="3" customFormat="1" ht="29.1"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row>
    <row r="354" spans="1:65" s="3" customFormat="1" ht="29.1"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row>
    <row r="355" spans="1:65" s="3" customFormat="1" ht="29.1"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row>
    <row r="356" spans="1:65" s="3" customFormat="1" ht="29.1"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row>
    <row r="357" spans="1:65" s="3" customFormat="1" ht="29.1"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row>
    <row r="358" spans="1:65" s="3" customFormat="1" ht="29.1"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row>
    <row r="359" spans="1:65" s="3" customFormat="1" ht="29.1"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row>
    <row r="360" spans="1:65" s="3" customFormat="1" ht="29.1"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row>
    <row r="361" spans="1:65" s="3" customFormat="1" ht="29.1"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row>
    <row r="362" spans="1:65" s="3" customFormat="1" ht="29.1"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row>
    <row r="363" spans="1:65" s="3" customFormat="1" ht="29.1"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row>
    <row r="364" spans="1:65" s="3" customFormat="1" ht="29.1"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row>
    <row r="365" spans="1:65" s="3" customFormat="1" ht="29.1"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row>
    <row r="366" spans="1:65" s="3" customFormat="1" ht="29.1" customHeight="1" x14ac:dyDescent="0.25"/>
    <row r="367" spans="1:65" s="3" customFormat="1" ht="29.1" customHeight="1" x14ac:dyDescent="0.25"/>
    <row r="368" spans="1:65" s="3" customFormat="1" ht="29.1" customHeight="1" x14ac:dyDescent="0.25"/>
    <row r="369" s="3" customFormat="1" ht="29.1" customHeight="1" x14ac:dyDescent="0.25"/>
    <row r="370" s="3" customFormat="1" ht="29.1" customHeight="1" x14ac:dyDescent="0.25"/>
    <row r="371" s="3" customFormat="1" ht="29.1" customHeight="1" x14ac:dyDescent="0.25"/>
    <row r="372" s="3" customFormat="1" ht="29.1" customHeight="1" x14ac:dyDescent="0.25"/>
    <row r="373" s="3" customFormat="1" ht="29.1" customHeight="1" x14ac:dyDescent="0.25"/>
    <row r="374" s="3" customFormat="1" ht="29.1" customHeight="1" x14ac:dyDescent="0.25"/>
    <row r="375" s="3" customFormat="1" ht="29.1" customHeight="1" x14ac:dyDescent="0.25"/>
    <row r="376" s="3" customFormat="1" ht="29.1" customHeight="1" x14ac:dyDescent="0.25"/>
    <row r="377" s="3" customFormat="1" ht="29.1" customHeight="1" x14ac:dyDescent="0.25"/>
    <row r="378" s="3" customFormat="1" ht="29.1" customHeight="1" x14ac:dyDescent="0.25"/>
    <row r="379" s="3" customFormat="1" ht="29.1" customHeight="1" x14ac:dyDescent="0.25"/>
    <row r="380" s="3" customFormat="1" ht="29.1" customHeight="1" x14ac:dyDescent="0.25"/>
    <row r="381" s="3" customFormat="1" ht="29.1" customHeight="1" x14ac:dyDescent="0.25"/>
    <row r="382" s="3" customFormat="1" ht="29.1" customHeight="1" x14ac:dyDescent="0.25"/>
    <row r="383" s="3" customFormat="1" ht="29.1" customHeight="1" x14ac:dyDescent="0.25"/>
    <row r="384" s="3" customFormat="1" ht="29.1" customHeight="1" x14ac:dyDescent="0.25"/>
    <row r="385" s="3" customFormat="1" ht="29.1" customHeight="1" x14ac:dyDescent="0.25"/>
    <row r="386" s="3" customFormat="1" ht="29.1" customHeight="1" x14ac:dyDescent="0.25"/>
    <row r="387" s="3" customFormat="1" ht="29.1" customHeight="1" x14ac:dyDescent="0.25"/>
    <row r="388" s="3" customFormat="1" ht="29.1" customHeight="1" x14ac:dyDescent="0.25"/>
    <row r="389" s="3" customFormat="1" ht="29.1" customHeight="1" x14ac:dyDescent="0.25"/>
    <row r="390" s="3" customFormat="1" ht="29.1" customHeight="1" x14ac:dyDescent="0.25"/>
    <row r="391" s="3" customFormat="1" ht="29.1" customHeight="1" x14ac:dyDescent="0.25"/>
    <row r="392" s="3" customFormat="1" ht="29.1" customHeight="1" x14ac:dyDescent="0.25"/>
    <row r="393" s="3" customFormat="1" ht="29.1" customHeight="1" x14ac:dyDescent="0.25"/>
    <row r="394" s="3" customFormat="1" ht="29.1" customHeight="1" x14ac:dyDescent="0.25"/>
    <row r="395" s="3" customFormat="1" ht="29.1" customHeight="1" x14ac:dyDescent="0.25"/>
    <row r="396" s="3" customFormat="1" ht="29.1" customHeight="1" x14ac:dyDescent="0.25"/>
    <row r="397" s="3" customFormat="1" ht="29.1" customHeight="1" x14ac:dyDescent="0.25"/>
    <row r="398" s="3" customFormat="1" ht="29.1" customHeight="1" x14ac:dyDescent="0.25"/>
    <row r="399" s="3" customFormat="1" ht="29.1" customHeight="1" x14ac:dyDescent="0.25"/>
    <row r="400" s="3" customFormat="1" ht="29.1" customHeight="1" x14ac:dyDescent="0.25"/>
    <row r="401" s="3" customFormat="1" ht="29.1" customHeight="1" x14ac:dyDescent="0.25"/>
    <row r="402" s="3" customFormat="1" ht="29.1" customHeight="1" x14ac:dyDescent="0.25"/>
    <row r="403" s="3" customFormat="1" ht="29.1" customHeight="1" x14ac:dyDescent="0.25"/>
    <row r="404" s="3" customFormat="1" ht="29.1" customHeight="1" x14ac:dyDescent="0.25"/>
    <row r="405" s="3" customFormat="1" ht="29.1" customHeight="1" x14ac:dyDescent="0.25"/>
    <row r="406" s="3" customFormat="1" ht="29.1" customHeight="1" x14ac:dyDescent="0.25"/>
    <row r="407" s="3" customFormat="1" ht="29.1" customHeight="1" x14ac:dyDescent="0.25"/>
    <row r="408" s="3" customFormat="1" ht="29.1" customHeight="1" x14ac:dyDescent="0.25"/>
    <row r="409" s="3" customFormat="1" ht="29.1" customHeight="1" x14ac:dyDescent="0.25"/>
    <row r="410" s="3" customFormat="1" ht="29.1" customHeight="1" x14ac:dyDescent="0.25"/>
    <row r="411" s="3" customFormat="1" ht="29.1" customHeight="1" x14ac:dyDescent="0.25"/>
    <row r="412" s="3" customFormat="1" ht="29.1" customHeight="1" x14ac:dyDescent="0.25"/>
    <row r="413" s="3" customFormat="1" ht="29.1" customHeight="1" x14ac:dyDescent="0.25"/>
    <row r="414" s="3" customFormat="1" ht="29.1" customHeight="1" x14ac:dyDescent="0.25"/>
    <row r="415" s="3" customFormat="1" ht="29.1" customHeight="1" x14ac:dyDescent="0.25"/>
    <row r="416" s="3" customFormat="1" ht="29.1" customHeight="1" x14ac:dyDescent="0.25"/>
    <row r="417" s="3" customFormat="1" ht="29.1" customHeight="1" x14ac:dyDescent="0.25"/>
    <row r="418" s="3" customFormat="1" ht="29.1" customHeight="1" x14ac:dyDescent="0.25"/>
    <row r="419" s="3" customFormat="1" ht="29.1" customHeight="1" x14ac:dyDescent="0.25"/>
    <row r="420" s="3" customFormat="1" ht="29.1" customHeight="1" x14ac:dyDescent="0.25"/>
    <row r="421" s="3" customFormat="1" ht="29.1" customHeight="1" x14ac:dyDescent="0.25"/>
    <row r="422" s="3" customFormat="1" ht="29.1" customHeight="1" x14ac:dyDescent="0.25"/>
    <row r="423" s="3" customFormat="1" ht="29.1" customHeight="1" x14ac:dyDescent="0.25"/>
    <row r="424" s="3" customFormat="1" ht="29.1" customHeight="1" x14ac:dyDescent="0.25"/>
    <row r="425" s="3" customFormat="1" ht="29.1" customHeight="1" x14ac:dyDescent="0.25"/>
    <row r="426" s="3" customFormat="1" ht="29.1" customHeight="1" x14ac:dyDescent="0.25"/>
    <row r="427" s="3" customFormat="1" ht="29.1" customHeight="1" x14ac:dyDescent="0.25"/>
    <row r="428" s="3" customFormat="1" ht="29.1" customHeight="1" x14ac:dyDescent="0.25"/>
    <row r="429" s="3" customFormat="1" ht="29.1" customHeight="1" x14ac:dyDescent="0.25"/>
    <row r="430" s="3" customFormat="1" ht="29.1" customHeight="1" x14ac:dyDescent="0.25"/>
    <row r="431" s="3" customFormat="1" ht="29.1" customHeight="1" x14ac:dyDescent="0.25"/>
    <row r="432" s="3" customFormat="1" ht="29.1" customHeight="1" x14ac:dyDescent="0.25"/>
    <row r="433" s="3" customFormat="1" ht="29.1" customHeight="1" x14ac:dyDescent="0.25"/>
    <row r="434" s="3" customFormat="1" ht="29.1" customHeight="1" x14ac:dyDescent="0.25"/>
    <row r="435" s="3" customFormat="1" ht="29.1" customHeight="1" x14ac:dyDescent="0.25"/>
    <row r="436" s="3" customFormat="1" ht="29.1" customHeight="1" x14ac:dyDescent="0.25"/>
    <row r="437" s="3" customFormat="1" ht="29.1" customHeight="1" x14ac:dyDescent="0.25"/>
    <row r="438" s="3" customFormat="1" ht="29.1" customHeight="1" x14ac:dyDescent="0.25"/>
    <row r="439" s="3" customFormat="1" ht="29.1" customHeight="1" x14ac:dyDescent="0.25"/>
    <row r="440" s="3" customFormat="1" ht="29.1" customHeight="1" x14ac:dyDescent="0.25"/>
    <row r="441" s="3" customFormat="1" ht="29.1" customHeight="1" x14ac:dyDescent="0.25"/>
    <row r="442" s="3" customFormat="1" ht="29.1" customHeight="1" x14ac:dyDescent="0.25"/>
    <row r="443" s="3" customFormat="1" ht="29.1" customHeight="1" x14ac:dyDescent="0.25"/>
    <row r="444" s="3" customFormat="1" ht="29.1" customHeight="1" x14ac:dyDescent="0.25"/>
    <row r="445" s="3" customFormat="1" ht="29.1" customHeight="1" x14ac:dyDescent="0.25"/>
    <row r="446" s="3" customFormat="1" ht="29.1" customHeight="1" x14ac:dyDescent="0.25"/>
    <row r="447" s="3" customFormat="1" ht="29.1" customHeight="1" x14ac:dyDescent="0.25"/>
    <row r="448" s="3" customFormat="1" ht="29.1" customHeight="1" x14ac:dyDescent="0.25"/>
    <row r="449" s="3" customFormat="1" ht="29.1" customHeight="1" x14ac:dyDescent="0.25"/>
    <row r="450" s="3" customFormat="1" ht="29.1" customHeight="1" x14ac:dyDescent="0.25"/>
    <row r="451" s="3" customFormat="1" ht="29.1" customHeight="1" x14ac:dyDescent="0.25"/>
    <row r="452" s="3" customFormat="1" ht="29.1" customHeight="1" x14ac:dyDescent="0.25"/>
    <row r="453" s="3" customFormat="1" ht="29.1" customHeight="1" x14ac:dyDescent="0.25"/>
    <row r="454" s="3" customFormat="1" ht="29.1" customHeight="1" x14ac:dyDescent="0.25"/>
    <row r="455" s="3" customFormat="1" ht="29.1" customHeight="1" x14ac:dyDescent="0.25"/>
    <row r="456" s="3" customFormat="1" ht="29.1" customHeight="1" x14ac:dyDescent="0.25"/>
    <row r="457" s="3" customFormat="1" ht="29.1" customHeight="1" x14ac:dyDescent="0.25"/>
    <row r="458" s="3" customFormat="1" ht="29.1" customHeight="1" x14ac:dyDescent="0.25"/>
    <row r="459" s="3" customFormat="1" ht="29.1" customHeight="1" x14ac:dyDescent="0.25"/>
    <row r="460" s="3" customFormat="1" ht="29.1" customHeight="1" x14ac:dyDescent="0.25"/>
    <row r="461" s="3" customFormat="1" ht="29.1" customHeight="1" x14ac:dyDescent="0.25"/>
    <row r="462" s="3" customFormat="1" ht="29.1" customHeight="1" x14ac:dyDescent="0.25"/>
    <row r="463" s="3" customFormat="1" ht="29.1" customHeight="1" x14ac:dyDescent="0.25"/>
    <row r="464" s="3" customFormat="1" ht="29.1" customHeight="1" x14ac:dyDescent="0.25"/>
    <row r="465" s="3" customFormat="1" ht="29.1" customHeight="1" x14ac:dyDescent="0.25"/>
    <row r="466" s="3" customFormat="1" ht="29.1" customHeight="1" x14ac:dyDescent="0.25"/>
    <row r="467" s="3" customFormat="1" ht="29.1" customHeight="1" x14ac:dyDescent="0.25"/>
    <row r="468" s="3" customFormat="1" ht="29.1" customHeight="1" x14ac:dyDescent="0.25"/>
    <row r="469" s="3" customFormat="1" ht="29.1" customHeight="1" x14ac:dyDescent="0.25"/>
    <row r="470" s="3" customFormat="1" ht="29.1" customHeight="1" x14ac:dyDescent="0.25"/>
    <row r="471" s="3" customFormat="1" ht="29.1" customHeight="1" x14ac:dyDescent="0.25"/>
    <row r="472" s="3" customFormat="1" ht="29.1" customHeight="1" x14ac:dyDescent="0.25"/>
    <row r="473" s="3" customFormat="1" ht="29.1" customHeight="1" x14ac:dyDescent="0.25"/>
    <row r="474" s="3" customFormat="1" ht="29.1" customHeight="1" x14ac:dyDescent="0.25"/>
    <row r="475" s="3" customFormat="1" ht="29.1" customHeight="1" x14ac:dyDescent="0.25"/>
    <row r="476" s="3" customFormat="1" ht="29.1" customHeight="1" x14ac:dyDescent="0.25"/>
    <row r="477" s="3" customFormat="1" ht="29.1" customHeight="1" x14ac:dyDescent="0.25"/>
    <row r="478" s="3" customFormat="1" ht="29.1" customHeight="1" x14ac:dyDescent="0.25"/>
    <row r="479" s="3" customFormat="1" ht="29.1" customHeight="1" x14ac:dyDescent="0.25"/>
    <row r="480" s="3" customFormat="1" ht="29.1" customHeight="1" x14ac:dyDescent="0.25"/>
    <row r="481" s="3" customFormat="1" ht="29.1" customHeight="1" x14ac:dyDescent="0.25"/>
    <row r="482" s="3" customFormat="1" ht="29.1" customHeight="1" x14ac:dyDescent="0.25"/>
    <row r="483" s="3" customFormat="1" ht="29.1" customHeight="1" x14ac:dyDescent="0.25"/>
    <row r="484" s="3" customFormat="1" ht="29.1" customHeight="1" x14ac:dyDescent="0.25"/>
    <row r="485" s="3" customFormat="1" ht="29.1" customHeight="1" x14ac:dyDescent="0.25"/>
    <row r="486" s="3" customFormat="1" ht="29.1" customHeight="1" x14ac:dyDescent="0.25"/>
    <row r="487" s="3" customFormat="1" ht="29.1" customHeight="1" x14ac:dyDescent="0.25"/>
    <row r="488" s="3" customFormat="1" ht="29.1" customHeight="1" x14ac:dyDescent="0.25"/>
    <row r="489" s="3" customFormat="1" ht="29.1" customHeight="1" x14ac:dyDescent="0.25"/>
    <row r="490" s="3" customFormat="1" ht="29.1" customHeight="1" x14ac:dyDescent="0.25"/>
    <row r="491" s="3" customFormat="1" ht="29.1" customHeight="1" x14ac:dyDescent="0.25"/>
    <row r="492" s="3" customFormat="1" ht="29.1" customHeight="1" x14ac:dyDescent="0.25"/>
    <row r="493" s="3" customFormat="1" ht="29.1" customHeight="1" x14ac:dyDescent="0.25"/>
    <row r="494" s="3" customFormat="1" ht="29.1" customHeight="1" x14ac:dyDescent="0.25"/>
    <row r="495" s="3" customFormat="1" ht="29.1" customHeight="1" x14ac:dyDescent="0.25"/>
    <row r="496" s="3" customFormat="1" ht="29.1" customHeight="1" x14ac:dyDescent="0.25"/>
    <row r="497" s="3" customFormat="1" ht="29.1" customHeight="1" x14ac:dyDescent="0.25"/>
    <row r="498" s="3" customFormat="1" ht="29.1" customHeight="1" x14ac:dyDescent="0.25"/>
    <row r="499" s="3" customFormat="1" ht="29.1" customHeight="1" x14ac:dyDescent="0.25"/>
    <row r="500" s="3" customFormat="1" ht="29.1" customHeight="1" x14ac:dyDescent="0.25"/>
    <row r="501" s="3" customFormat="1" ht="29.1" customHeight="1" x14ac:dyDescent="0.25"/>
    <row r="502" s="3" customFormat="1" ht="29.1" customHeight="1" x14ac:dyDescent="0.25"/>
    <row r="503" s="3" customFormat="1" ht="29.1" customHeight="1" x14ac:dyDescent="0.25"/>
    <row r="504" s="3" customFormat="1" ht="29.1" customHeight="1" x14ac:dyDescent="0.25"/>
    <row r="505" s="3" customFormat="1" ht="29.1" customHeight="1" x14ac:dyDescent="0.25"/>
    <row r="506" s="3" customFormat="1" ht="29.1" customHeight="1" x14ac:dyDescent="0.25"/>
    <row r="507" s="3" customFormat="1" ht="29.1" customHeight="1" x14ac:dyDescent="0.25"/>
    <row r="508" s="3" customFormat="1" ht="29.1" customHeight="1" x14ac:dyDescent="0.25"/>
    <row r="509" s="3" customFormat="1" ht="29.1" customHeight="1" x14ac:dyDescent="0.25"/>
    <row r="510" s="3" customFormat="1" ht="29.1" customHeight="1" x14ac:dyDescent="0.25"/>
    <row r="511" s="3" customFormat="1" ht="29.1" customHeight="1" x14ac:dyDescent="0.25"/>
    <row r="512" s="3" customFormat="1" ht="29.1" customHeight="1" x14ac:dyDescent="0.25"/>
    <row r="513" s="3" customFormat="1" ht="29.1" customHeight="1" x14ac:dyDescent="0.25"/>
    <row r="514" s="3" customFormat="1" ht="29.1" customHeight="1" x14ac:dyDescent="0.25"/>
    <row r="515" s="3" customFormat="1" ht="29.1" customHeight="1" x14ac:dyDescent="0.25"/>
    <row r="516" s="3" customFormat="1" ht="29.1" customHeight="1" x14ac:dyDescent="0.25"/>
    <row r="517" s="3" customFormat="1" ht="29.1" customHeight="1" x14ac:dyDescent="0.25"/>
    <row r="518" s="3" customFormat="1" ht="29.1" customHeight="1" x14ac:dyDescent="0.25"/>
    <row r="519" s="3" customFormat="1" ht="29.1" customHeight="1" x14ac:dyDescent="0.25"/>
    <row r="520" s="3" customFormat="1" ht="29.1" customHeight="1" x14ac:dyDescent="0.25"/>
    <row r="521" s="3" customFormat="1" ht="29.1" customHeight="1" x14ac:dyDescent="0.25"/>
    <row r="522" s="3" customFormat="1" ht="29.1" customHeight="1" x14ac:dyDescent="0.25"/>
    <row r="523" s="3" customFormat="1" ht="29.1" customHeight="1" x14ac:dyDescent="0.25"/>
    <row r="524" s="3" customFormat="1" ht="29.1" customHeight="1" x14ac:dyDescent="0.25"/>
    <row r="525" s="3" customFormat="1" ht="29.1" customHeight="1" x14ac:dyDescent="0.25"/>
    <row r="526" s="3" customFormat="1" ht="29.1" customHeight="1" x14ac:dyDescent="0.25"/>
    <row r="527" s="3" customFormat="1" ht="29.1" customHeight="1" x14ac:dyDescent="0.25"/>
    <row r="528" s="3" customFormat="1" ht="29.1" customHeight="1" x14ac:dyDescent="0.25"/>
    <row r="529" s="3" customFormat="1" ht="29.1" customHeight="1" x14ac:dyDescent="0.25"/>
    <row r="530" s="3" customFormat="1" ht="29.1" customHeight="1" x14ac:dyDescent="0.25"/>
    <row r="531" s="3" customFormat="1" ht="29.1" customHeight="1" x14ac:dyDescent="0.25"/>
    <row r="532" s="3" customFormat="1" ht="29.1" customHeight="1" x14ac:dyDescent="0.25"/>
    <row r="533" s="3" customFormat="1" ht="29.1" customHeight="1" x14ac:dyDescent="0.25"/>
    <row r="534" s="3" customFormat="1" ht="29.1" customHeight="1" x14ac:dyDescent="0.25"/>
    <row r="535" s="3" customFormat="1" ht="29.1" customHeight="1" x14ac:dyDescent="0.25"/>
    <row r="536" s="3" customFormat="1" ht="29.1" customHeight="1" x14ac:dyDescent="0.25"/>
    <row r="537" s="3" customFormat="1" ht="29.1" customHeight="1" x14ac:dyDescent="0.25"/>
    <row r="538" s="3" customFormat="1" ht="29.1" customHeight="1" x14ac:dyDescent="0.25"/>
    <row r="539" s="3" customFormat="1" ht="29.1" customHeight="1" x14ac:dyDescent="0.25"/>
    <row r="540" s="3" customFormat="1" ht="29.1" customHeight="1" x14ac:dyDescent="0.25"/>
    <row r="541" s="3" customFormat="1" ht="29.1" customHeight="1" x14ac:dyDescent="0.25"/>
    <row r="542" s="3" customFormat="1" ht="29.1" customHeight="1" x14ac:dyDescent="0.25"/>
    <row r="543" s="3" customFormat="1" ht="29.1" customHeight="1" x14ac:dyDescent="0.25"/>
    <row r="544" s="3" customFormat="1" ht="29.1" customHeight="1" x14ac:dyDescent="0.25"/>
    <row r="545" s="3" customFormat="1" ht="29.1" customHeight="1" x14ac:dyDescent="0.25"/>
    <row r="546" s="3" customFormat="1" ht="29.1" customHeight="1" x14ac:dyDescent="0.25"/>
    <row r="547" s="3" customFormat="1" ht="29.1" customHeight="1" x14ac:dyDescent="0.25"/>
    <row r="548" s="3" customFormat="1" ht="29.1" customHeight="1" x14ac:dyDescent="0.25"/>
    <row r="549" s="3" customFormat="1" ht="29.1" customHeight="1" x14ac:dyDescent="0.25"/>
    <row r="550" s="3" customFormat="1" ht="29.1" customHeight="1" x14ac:dyDescent="0.25"/>
    <row r="551" s="3" customFormat="1" ht="29.1" customHeight="1" x14ac:dyDescent="0.25"/>
    <row r="552" s="3" customFormat="1" ht="29.1" customHeight="1" x14ac:dyDescent="0.25"/>
    <row r="553" s="3" customFormat="1" ht="29.1" customHeight="1" x14ac:dyDescent="0.25"/>
    <row r="554" s="3" customFormat="1" ht="29.1" customHeight="1" x14ac:dyDescent="0.25"/>
    <row r="555" s="3" customFormat="1" ht="29.1" customHeight="1" x14ac:dyDescent="0.25"/>
    <row r="556" s="3" customFormat="1" ht="29.1" customHeight="1" x14ac:dyDescent="0.25"/>
    <row r="557" s="3" customFormat="1" ht="29.1" customHeight="1" x14ac:dyDescent="0.25"/>
    <row r="558" s="3" customFormat="1" ht="29.1" customHeight="1" x14ac:dyDescent="0.25"/>
    <row r="559" s="3" customFormat="1" ht="29.1" customHeight="1" x14ac:dyDescent="0.25"/>
    <row r="560" s="3" customFormat="1" ht="29.1" customHeight="1" x14ac:dyDescent="0.25"/>
    <row r="561" s="3" customFormat="1" ht="29.1" customHeight="1" x14ac:dyDescent="0.25"/>
    <row r="562" s="3" customFormat="1" ht="29.1" customHeight="1" x14ac:dyDescent="0.25"/>
    <row r="563" s="3" customFormat="1" ht="29.1" customHeight="1" x14ac:dyDescent="0.25"/>
    <row r="564" s="3" customFormat="1" ht="29.1" customHeight="1" x14ac:dyDescent="0.25"/>
    <row r="565" s="3" customFormat="1" ht="29.1" customHeight="1" x14ac:dyDescent="0.25"/>
    <row r="566" s="3" customFormat="1" ht="29.1" customHeight="1" x14ac:dyDescent="0.25"/>
    <row r="567" s="3" customFormat="1" ht="29.1" customHeight="1" x14ac:dyDescent="0.25"/>
    <row r="568" s="3" customFormat="1" ht="29.1" customHeight="1" x14ac:dyDescent="0.25"/>
    <row r="569" s="3" customFormat="1" ht="29.1" customHeight="1" x14ac:dyDescent="0.25"/>
    <row r="570" s="3" customFormat="1" ht="29.1" customHeight="1" x14ac:dyDescent="0.25"/>
    <row r="571" s="3" customFormat="1" ht="29.1" customHeight="1" x14ac:dyDescent="0.25"/>
    <row r="572" s="3" customFormat="1" ht="29.1" customHeight="1" x14ac:dyDescent="0.25"/>
    <row r="573" s="3" customFormat="1" ht="29.1" customHeight="1" x14ac:dyDescent="0.25"/>
    <row r="574" s="3" customFormat="1" ht="29.1" customHeight="1" x14ac:dyDescent="0.25"/>
    <row r="575" s="3" customFormat="1" ht="29.1" customHeight="1" x14ac:dyDescent="0.25"/>
    <row r="576" s="3" customFormat="1" ht="29.1" customHeight="1" x14ac:dyDescent="0.25"/>
    <row r="577" s="3" customFormat="1" ht="29.1" customHeight="1" x14ac:dyDescent="0.25"/>
    <row r="578" s="3" customFormat="1" ht="29.1" customHeight="1" x14ac:dyDescent="0.25"/>
    <row r="579" s="3" customFormat="1" ht="29.1" customHeight="1" x14ac:dyDescent="0.25"/>
    <row r="580" s="3" customFormat="1" ht="29.1" customHeight="1" x14ac:dyDescent="0.25"/>
    <row r="581" s="3" customFormat="1" ht="29.1" customHeight="1" x14ac:dyDescent="0.25"/>
    <row r="582" s="3" customFormat="1" ht="29.1" customHeight="1" x14ac:dyDescent="0.25"/>
    <row r="583" s="3" customFormat="1" ht="29.1" customHeight="1" x14ac:dyDescent="0.25"/>
    <row r="584" s="3" customFormat="1" ht="29.1" customHeight="1" x14ac:dyDescent="0.25"/>
    <row r="585" s="3" customFormat="1" ht="29.1" customHeight="1" x14ac:dyDescent="0.25"/>
    <row r="586" s="3" customFormat="1" ht="29.1" customHeight="1" x14ac:dyDescent="0.25"/>
    <row r="587" s="3" customFormat="1" ht="29.1" customHeight="1" x14ac:dyDescent="0.25"/>
    <row r="588" s="3" customFormat="1" ht="29.1" customHeight="1" x14ac:dyDescent="0.25"/>
    <row r="589" s="3" customFormat="1" ht="29.1" customHeight="1" x14ac:dyDescent="0.25"/>
    <row r="590" s="3" customFormat="1" ht="29.1" customHeight="1" x14ac:dyDescent="0.25"/>
    <row r="591" s="3" customFormat="1" ht="29.1" customHeight="1" x14ac:dyDescent="0.25"/>
    <row r="592" s="3" customFormat="1" ht="29.1" customHeight="1" x14ac:dyDescent="0.25"/>
    <row r="593" s="3" customFormat="1" ht="29.1" customHeight="1" x14ac:dyDescent="0.25"/>
    <row r="594" s="3" customFormat="1" ht="29.1" customHeight="1" x14ac:dyDescent="0.25"/>
    <row r="595" s="3" customFormat="1" ht="29.1" customHeight="1" x14ac:dyDescent="0.25"/>
    <row r="596" s="3" customFormat="1" ht="29.1" customHeight="1" x14ac:dyDescent="0.25"/>
    <row r="597" s="3" customFormat="1" ht="29.1" customHeight="1" x14ac:dyDescent="0.25"/>
    <row r="598" s="3" customFormat="1" ht="29.1" customHeight="1" x14ac:dyDescent="0.25"/>
    <row r="599" s="3" customFormat="1" ht="29.1" customHeight="1" x14ac:dyDescent="0.25"/>
    <row r="600" s="3" customFormat="1" ht="29.1" customHeight="1" x14ac:dyDescent="0.25"/>
    <row r="601" s="3" customFormat="1" ht="29.1" customHeight="1" x14ac:dyDescent="0.25"/>
    <row r="602" s="3" customFormat="1" ht="29.1" customHeight="1" x14ac:dyDescent="0.25"/>
    <row r="603" s="3" customFormat="1" ht="29.1" customHeight="1" x14ac:dyDescent="0.25"/>
    <row r="604" s="3" customFormat="1" ht="29.1" customHeight="1" x14ac:dyDescent="0.25"/>
    <row r="605" s="3" customFormat="1" ht="29.1" customHeight="1" x14ac:dyDescent="0.25"/>
    <row r="606" s="3" customFormat="1" ht="29.1" customHeight="1" x14ac:dyDescent="0.25"/>
    <row r="607" s="3" customFormat="1" ht="29.1" customHeight="1" x14ac:dyDescent="0.25"/>
    <row r="608" s="3" customFormat="1" ht="29.1" customHeight="1" x14ac:dyDescent="0.25"/>
    <row r="609" s="3" customFormat="1" ht="29.1" customHeight="1" x14ac:dyDescent="0.25"/>
    <row r="610" s="3" customFormat="1" ht="29.1" customHeight="1" x14ac:dyDescent="0.25"/>
    <row r="611" s="3" customFormat="1" ht="29.1" customHeight="1" x14ac:dyDescent="0.25"/>
    <row r="612" s="3" customFormat="1" ht="29.1" customHeight="1" x14ac:dyDescent="0.25"/>
    <row r="613" s="3" customFormat="1" ht="29.1" customHeight="1" x14ac:dyDescent="0.25"/>
    <row r="614" s="3" customFormat="1" ht="29.1" customHeight="1" x14ac:dyDescent="0.25"/>
    <row r="615" s="3" customFormat="1" ht="29.1" customHeight="1" x14ac:dyDescent="0.25"/>
    <row r="616" s="3" customFormat="1" ht="29.1" customHeight="1" x14ac:dyDescent="0.25"/>
    <row r="617" s="3" customFormat="1" ht="29.1" customHeight="1" x14ac:dyDescent="0.25"/>
    <row r="618" s="3" customFormat="1" ht="29.1" customHeight="1" x14ac:dyDescent="0.25"/>
    <row r="619" s="3" customFormat="1" ht="29.1" customHeight="1" x14ac:dyDescent="0.25"/>
    <row r="620" s="3" customFormat="1" ht="29.1" customHeight="1" x14ac:dyDescent="0.25"/>
    <row r="621" s="3" customFormat="1" ht="29.1" customHeight="1" x14ac:dyDescent="0.25"/>
    <row r="622" s="3" customFormat="1" ht="29.1" customHeight="1" x14ac:dyDescent="0.25"/>
    <row r="623" s="3" customFormat="1" ht="29.1" customHeight="1" x14ac:dyDescent="0.25"/>
    <row r="624" s="3" customFormat="1" ht="29.1" customHeight="1" x14ac:dyDescent="0.25"/>
    <row r="625" s="3" customFormat="1" ht="29.1" customHeight="1" x14ac:dyDescent="0.25"/>
    <row r="626" s="3" customFormat="1" ht="29.1" customHeight="1" x14ac:dyDescent="0.25"/>
    <row r="627" s="3" customFormat="1" ht="29.1" customHeight="1" x14ac:dyDescent="0.25"/>
    <row r="628" s="3" customFormat="1" ht="29.1" customHeight="1" x14ac:dyDescent="0.25"/>
    <row r="629" s="3" customFormat="1" ht="29.1" customHeight="1" x14ac:dyDescent="0.25"/>
    <row r="630" s="3" customFormat="1" ht="29.1" customHeight="1" x14ac:dyDescent="0.25"/>
    <row r="631" s="3" customFormat="1" ht="29.1" customHeight="1" x14ac:dyDescent="0.25"/>
    <row r="632" s="3" customFormat="1" ht="29.1" customHeight="1" x14ac:dyDescent="0.25"/>
    <row r="633" s="3" customFormat="1" ht="29.1" customHeight="1" x14ac:dyDescent="0.25"/>
    <row r="634" s="3" customFormat="1" ht="29.1" customHeight="1" x14ac:dyDescent="0.25"/>
    <row r="635" s="3" customFormat="1" ht="29.1" customHeight="1" x14ac:dyDescent="0.25"/>
    <row r="636" s="3" customFormat="1" ht="29.1" customHeight="1" x14ac:dyDescent="0.25"/>
    <row r="637" s="3" customFormat="1" ht="29.1" customHeight="1" x14ac:dyDescent="0.25"/>
    <row r="638" s="3" customFormat="1" ht="29.1" customHeight="1" x14ac:dyDescent="0.25"/>
    <row r="639" s="3" customFormat="1" ht="29.1" customHeight="1" x14ac:dyDescent="0.25"/>
    <row r="640" s="3" customFormat="1" ht="29.1" customHeight="1" x14ac:dyDescent="0.25"/>
    <row r="641" s="3" customFormat="1" ht="29.1" customHeight="1" x14ac:dyDescent="0.25"/>
    <row r="642" s="3" customFormat="1" ht="29.1" customHeight="1" x14ac:dyDescent="0.25"/>
    <row r="643" s="3" customFormat="1" ht="29.1" customHeight="1" x14ac:dyDescent="0.25"/>
    <row r="644" s="3" customFormat="1" ht="29.1" customHeight="1" x14ac:dyDescent="0.25"/>
    <row r="645" s="3" customFormat="1" ht="29.1" customHeight="1" x14ac:dyDescent="0.25"/>
    <row r="646" s="3" customFormat="1" ht="29.1" customHeight="1" x14ac:dyDescent="0.25"/>
    <row r="647" s="3" customFormat="1" ht="29.1" customHeight="1" x14ac:dyDescent="0.25"/>
    <row r="648" s="3" customFormat="1" ht="29.1" customHeight="1" x14ac:dyDescent="0.25"/>
    <row r="649" s="3" customFormat="1" ht="29.1" customHeight="1" x14ac:dyDescent="0.25"/>
    <row r="650" s="3" customFormat="1" ht="29.1" customHeight="1" x14ac:dyDescent="0.25"/>
    <row r="651" s="3" customFormat="1" ht="29.1" customHeight="1" x14ac:dyDescent="0.25"/>
    <row r="652" s="3" customFormat="1" ht="29.1" customHeight="1" x14ac:dyDescent="0.25"/>
    <row r="653" s="3" customFormat="1" ht="29.1" customHeight="1" x14ac:dyDescent="0.25"/>
    <row r="654" s="3" customFormat="1" ht="29.1" customHeight="1" x14ac:dyDescent="0.25"/>
    <row r="655" s="3" customFormat="1" ht="29.1" customHeight="1" x14ac:dyDescent="0.25"/>
    <row r="656" s="3" customFormat="1" ht="29.1" customHeight="1" x14ac:dyDescent="0.25"/>
    <row r="657" s="3" customFormat="1" ht="29.1" customHeight="1" x14ac:dyDescent="0.25"/>
    <row r="658" s="3" customFormat="1" ht="29.1" customHeight="1" x14ac:dyDescent="0.25"/>
    <row r="659" s="3" customFormat="1" ht="29.1" customHeight="1" x14ac:dyDescent="0.25"/>
    <row r="660" s="3" customFormat="1" ht="29.1" customHeight="1" x14ac:dyDescent="0.25"/>
    <row r="661" s="3" customFormat="1" ht="29.1" customHeight="1" x14ac:dyDescent="0.25"/>
    <row r="662" s="3" customFormat="1" ht="29.1" customHeight="1" x14ac:dyDescent="0.25"/>
    <row r="663" s="3" customFormat="1" ht="29.1" customHeight="1" x14ac:dyDescent="0.25"/>
    <row r="664" s="3" customFormat="1" ht="29.1" customHeight="1" x14ac:dyDescent="0.25"/>
    <row r="665" s="3" customFormat="1" ht="29.1" customHeight="1" x14ac:dyDescent="0.25"/>
    <row r="666" s="3" customFormat="1" ht="29.1" customHeight="1" x14ac:dyDescent="0.25"/>
    <row r="667" s="3" customFormat="1" ht="29.1" customHeight="1" x14ac:dyDescent="0.25"/>
    <row r="668" s="3" customFormat="1" ht="29.1" customHeight="1" x14ac:dyDescent="0.25"/>
    <row r="669" s="3" customFormat="1" ht="29.1" customHeight="1" x14ac:dyDescent="0.25"/>
    <row r="670" s="3" customFormat="1" ht="29.1" customHeight="1" x14ac:dyDescent="0.25"/>
    <row r="671" s="3" customFormat="1" ht="29.1" customHeight="1" x14ac:dyDescent="0.25"/>
    <row r="672" s="3" customFormat="1" ht="29.1" customHeight="1" x14ac:dyDescent="0.25"/>
    <row r="673" s="3" customFormat="1" ht="29.1" customHeight="1" x14ac:dyDescent="0.25"/>
    <row r="674" s="3" customFormat="1" ht="29.1" customHeight="1" x14ac:dyDescent="0.25"/>
    <row r="675" s="3" customFormat="1" ht="29.1" customHeight="1" x14ac:dyDescent="0.25"/>
    <row r="676" s="3" customFormat="1" ht="29.1" customHeight="1" x14ac:dyDescent="0.25"/>
    <row r="677" s="3" customFormat="1" ht="29.1" customHeight="1" x14ac:dyDescent="0.25"/>
    <row r="678" s="3" customFormat="1" ht="29.1" customHeight="1" x14ac:dyDescent="0.25"/>
    <row r="679" s="3" customFormat="1" ht="29.1" customHeight="1" x14ac:dyDescent="0.25"/>
    <row r="680" s="3" customFormat="1" ht="29.1" customHeight="1" x14ac:dyDescent="0.25"/>
    <row r="681" s="3" customFormat="1" ht="29.1" customHeight="1" x14ac:dyDescent="0.25"/>
    <row r="682" s="3" customFormat="1" ht="29.1" customHeight="1" x14ac:dyDescent="0.25"/>
    <row r="683" s="3" customFormat="1" ht="29.1" customHeight="1" x14ac:dyDescent="0.25"/>
    <row r="684" s="3" customFormat="1" ht="29.1" customHeight="1" x14ac:dyDescent="0.25"/>
    <row r="685" s="3" customFormat="1" ht="29.1" customHeight="1" x14ac:dyDescent="0.25"/>
    <row r="686" s="3" customFormat="1" ht="29.1" customHeight="1" x14ac:dyDescent="0.25"/>
    <row r="687" s="3" customFormat="1" ht="29.1" customHeight="1" x14ac:dyDescent="0.25"/>
    <row r="688" s="3" customFormat="1" ht="29.1" customHeight="1" x14ac:dyDescent="0.25"/>
    <row r="689" s="3" customFormat="1" ht="29.1" customHeight="1" x14ac:dyDescent="0.25"/>
    <row r="690" s="3" customFormat="1" ht="29.1" customHeight="1" x14ac:dyDescent="0.25"/>
    <row r="691" s="3" customFormat="1" ht="29.1" customHeight="1" x14ac:dyDescent="0.25"/>
    <row r="692" s="3" customFormat="1" ht="29.1" customHeight="1" x14ac:dyDescent="0.25"/>
    <row r="693" s="3" customFormat="1" ht="29.1" customHeight="1" x14ac:dyDescent="0.25"/>
    <row r="694" s="3" customFormat="1" ht="29.1" customHeight="1" x14ac:dyDescent="0.25"/>
    <row r="695" s="3" customFormat="1" ht="29.1" customHeight="1" x14ac:dyDescent="0.25"/>
    <row r="696" s="3" customFormat="1" ht="29.1" customHeight="1" x14ac:dyDescent="0.25"/>
    <row r="697" s="3" customFormat="1" ht="29.1" customHeight="1" x14ac:dyDescent="0.25"/>
    <row r="698" s="3" customFormat="1" ht="29.1" customHeight="1" x14ac:dyDescent="0.25"/>
    <row r="699" s="3" customFormat="1" ht="29.1" customHeight="1" x14ac:dyDescent="0.25"/>
    <row r="700" s="3" customFormat="1" ht="29.1" customHeight="1" x14ac:dyDescent="0.25"/>
    <row r="701" s="3" customFormat="1" ht="29.1" customHeight="1" x14ac:dyDescent="0.25"/>
    <row r="702" s="3" customFormat="1" ht="29.1" customHeight="1" x14ac:dyDescent="0.25"/>
    <row r="703" s="3" customFormat="1" ht="29.1" customHeight="1" x14ac:dyDescent="0.25"/>
    <row r="704" s="3" customFormat="1" ht="29.1" customHeight="1" x14ac:dyDescent="0.25"/>
    <row r="705" s="3" customFormat="1" ht="29.1" customHeight="1" x14ac:dyDescent="0.25"/>
    <row r="706" s="3" customFormat="1" ht="29.1" customHeight="1" x14ac:dyDescent="0.25"/>
    <row r="707" s="3" customFormat="1" ht="29.1" customHeight="1" x14ac:dyDescent="0.25"/>
    <row r="708" s="3" customFormat="1" ht="29.1" customHeight="1" x14ac:dyDescent="0.25"/>
    <row r="709" s="3" customFormat="1" ht="29.1" customHeight="1" x14ac:dyDescent="0.25"/>
    <row r="710" s="3" customFormat="1" ht="29.1" customHeight="1" x14ac:dyDescent="0.25"/>
    <row r="711" s="3" customFormat="1" ht="29.1" customHeight="1" x14ac:dyDescent="0.25"/>
    <row r="712" s="3" customFormat="1" ht="29.1" customHeight="1" x14ac:dyDescent="0.25"/>
    <row r="713" s="3" customFormat="1" ht="29.1" customHeight="1" x14ac:dyDescent="0.25"/>
    <row r="714" s="3" customFormat="1" ht="29.1" customHeight="1" x14ac:dyDescent="0.25"/>
    <row r="715" s="3" customFormat="1" ht="29.1" customHeight="1" x14ac:dyDescent="0.25"/>
    <row r="716" s="3" customFormat="1" ht="29.1" customHeight="1" x14ac:dyDescent="0.25"/>
    <row r="717" s="3" customFormat="1" ht="29.1" customHeight="1" x14ac:dyDescent="0.25"/>
    <row r="718" s="3" customFormat="1" ht="29.1" customHeight="1" x14ac:dyDescent="0.25"/>
    <row r="719" s="3" customFormat="1" ht="29.1" customHeight="1" x14ac:dyDescent="0.25"/>
    <row r="720" s="3" customFormat="1" ht="29.1" customHeight="1" x14ac:dyDescent="0.25"/>
    <row r="721" s="3" customFormat="1" ht="29.1" customHeight="1" x14ac:dyDescent="0.25"/>
    <row r="722" s="3" customFormat="1" ht="29.1" customHeight="1" x14ac:dyDescent="0.25"/>
    <row r="723" s="3" customFormat="1" ht="29.1" customHeight="1" x14ac:dyDescent="0.25"/>
    <row r="724" s="3" customFormat="1" ht="29.1" customHeight="1" x14ac:dyDescent="0.25"/>
    <row r="725" s="3" customFormat="1" ht="29.1" customHeight="1" x14ac:dyDescent="0.25"/>
    <row r="726" s="3" customFormat="1" ht="29.1" customHeight="1" x14ac:dyDescent="0.25"/>
    <row r="727" s="3" customFormat="1" ht="29.1" customHeight="1" x14ac:dyDescent="0.25"/>
    <row r="728" s="3" customFormat="1" ht="29.1" customHeight="1" x14ac:dyDescent="0.25"/>
    <row r="729" s="3" customFormat="1" ht="29.1" customHeight="1" x14ac:dyDescent="0.25"/>
    <row r="730" s="3" customFormat="1" ht="29.1" customHeight="1" x14ac:dyDescent="0.25"/>
    <row r="731" s="3" customFormat="1" ht="29.1" customHeight="1" x14ac:dyDescent="0.25"/>
    <row r="732" s="3" customFormat="1" ht="29.1" customHeight="1" x14ac:dyDescent="0.25"/>
    <row r="733" s="3" customFormat="1" ht="29.1" customHeight="1" x14ac:dyDescent="0.25"/>
    <row r="734" s="3" customFormat="1" ht="29.1" customHeight="1" x14ac:dyDescent="0.25"/>
    <row r="735" s="3" customFormat="1" ht="29.1" customHeight="1" x14ac:dyDescent="0.25"/>
    <row r="736" s="3" customFormat="1" ht="29.1" customHeight="1" x14ac:dyDescent="0.25"/>
    <row r="737" s="3" customFormat="1" ht="29.1" customHeight="1" x14ac:dyDescent="0.25"/>
    <row r="738" s="3" customFormat="1" ht="29.1" customHeight="1" x14ac:dyDescent="0.25"/>
    <row r="739" s="3" customFormat="1" ht="29.1" customHeight="1" x14ac:dyDescent="0.25"/>
    <row r="740" s="3" customFormat="1" ht="29.1" customHeight="1" x14ac:dyDescent="0.25"/>
    <row r="741" s="3" customFormat="1" ht="29.1" customHeight="1" x14ac:dyDescent="0.25"/>
    <row r="742" s="3" customFormat="1" ht="29.1" customHeight="1" x14ac:dyDescent="0.25"/>
    <row r="743" s="3" customFormat="1" ht="29.1" customHeight="1" x14ac:dyDescent="0.25"/>
    <row r="744" s="3" customFormat="1" ht="29.1" customHeight="1" x14ac:dyDescent="0.25"/>
    <row r="745" s="3" customFormat="1" ht="29.1" customHeight="1" x14ac:dyDescent="0.25"/>
    <row r="746" s="3" customFormat="1" ht="29.1" customHeight="1" x14ac:dyDescent="0.25"/>
    <row r="747" s="3" customFormat="1" ht="29.1" customHeight="1" x14ac:dyDescent="0.25"/>
    <row r="748" s="3" customFormat="1" ht="29.1" customHeight="1" x14ac:dyDescent="0.25"/>
    <row r="749" s="3" customFormat="1" ht="29.1" customHeight="1" x14ac:dyDescent="0.25"/>
    <row r="750" s="3" customFormat="1" ht="29.1" customHeight="1" x14ac:dyDescent="0.25"/>
    <row r="751" s="3" customFormat="1" ht="29.1" customHeight="1" x14ac:dyDescent="0.25"/>
    <row r="752" s="3" customFormat="1" ht="29.1" customHeight="1" x14ac:dyDescent="0.25"/>
    <row r="753" s="3" customFormat="1" ht="29.1" customHeight="1" x14ac:dyDescent="0.25"/>
    <row r="754" s="3" customFormat="1" ht="29.1" customHeight="1" x14ac:dyDescent="0.25"/>
    <row r="755" s="3" customFormat="1" ht="29.1" customHeight="1" x14ac:dyDescent="0.25"/>
    <row r="756" s="3" customFormat="1" ht="29.1" customHeight="1" x14ac:dyDescent="0.25"/>
    <row r="757" s="3" customFormat="1" ht="29.1" customHeight="1" x14ac:dyDescent="0.25"/>
    <row r="758" s="3" customFormat="1" ht="29.1" customHeight="1" x14ac:dyDescent="0.25"/>
    <row r="759" s="3" customFormat="1" ht="29.1" customHeight="1" x14ac:dyDescent="0.25"/>
    <row r="760" s="3" customFormat="1" ht="29.1" customHeight="1" x14ac:dyDescent="0.25"/>
    <row r="761" s="3" customFormat="1" ht="29.1" customHeight="1" x14ac:dyDescent="0.25"/>
    <row r="762" s="3" customFormat="1" ht="29.1" customHeight="1" x14ac:dyDescent="0.25"/>
    <row r="763" s="3" customFormat="1" ht="29.1" customHeight="1" x14ac:dyDescent="0.25"/>
    <row r="764" s="3" customFormat="1" ht="29.1" customHeight="1" x14ac:dyDescent="0.25"/>
    <row r="765" s="3" customFormat="1" ht="29.1" customHeight="1" x14ac:dyDescent="0.25"/>
    <row r="766" s="3" customFormat="1" ht="29.1" customHeight="1" x14ac:dyDescent="0.25"/>
    <row r="767" s="3" customFormat="1" ht="29.1" customHeight="1" x14ac:dyDescent="0.25"/>
    <row r="768" s="3" customFormat="1" ht="29.1" customHeight="1" x14ac:dyDescent="0.25"/>
    <row r="769" s="3" customFormat="1" ht="29.1" customHeight="1" x14ac:dyDescent="0.25"/>
    <row r="770" s="3" customFormat="1" ht="29.1" customHeight="1" x14ac:dyDescent="0.25"/>
    <row r="771" s="3" customFormat="1" ht="29.1" customHeight="1" x14ac:dyDescent="0.25"/>
    <row r="772" s="3" customFormat="1" ht="29.1" customHeight="1" x14ac:dyDescent="0.25"/>
    <row r="773" s="3" customFormat="1" ht="29.1" customHeight="1" x14ac:dyDescent="0.25"/>
    <row r="774" s="3" customFormat="1" ht="29.1" customHeight="1" x14ac:dyDescent="0.25"/>
    <row r="775" s="3" customFormat="1" ht="29.1" customHeight="1" x14ac:dyDescent="0.25"/>
    <row r="776" s="3" customFormat="1" ht="29.1" customHeight="1" x14ac:dyDescent="0.25"/>
    <row r="777" s="3" customFormat="1" ht="29.1" customHeight="1" x14ac:dyDescent="0.25"/>
    <row r="778" s="3" customFormat="1" ht="29.1" customHeight="1" x14ac:dyDescent="0.25"/>
    <row r="779" s="3" customFormat="1" ht="29.1" customHeight="1" x14ac:dyDescent="0.25"/>
    <row r="780" s="3" customFormat="1" ht="29.1" customHeight="1" x14ac:dyDescent="0.25"/>
    <row r="781" s="3" customFormat="1" ht="29.1" customHeight="1" x14ac:dyDescent="0.25"/>
    <row r="782" s="3" customFormat="1" ht="29.1" customHeight="1" x14ac:dyDescent="0.25"/>
    <row r="783" s="3" customFormat="1" ht="29.1" customHeight="1" x14ac:dyDescent="0.25"/>
    <row r="784" s="3" customFormat="1" ht="29.1" customHeight="1" x14ac:dyDescent="0.25"/>
    <row r="785" s="3" customFormat="1" ht="29.1" customHeight="1" x14ac:dyDescent="0.25"/>
    <row r="786" s="3" customFormat="1" ht="29.1" customHeight="1" x14ac:dyDescent="0.25"/>
    <row r="787" s="3" customFormat="1" ht="29.1" customHeight="1" x14ac:dyDescent="0.25"/>
    <row r="788" s="3" customFormat="1" ht="29.1" customHeight="1" x14ac:dyDescent="0.25"/>
    <row r="789" s="3" customFormat="1" ht="29.1" customHeight="1" x14ac:dyDescent="0.25"/>
    <row r="790" s="3" customFormat="1" ht="29.1" customHeight="1" x14ac:dyDescent="0.25"/>
    <row r="791" s="3" customFormat="1" ht="29.1" customHeight="1" x14ac:dyDescent="0.25"/>
    <row r="792" s="3" customFormat="1" ht="29.1" customHeight="1" x14ac:dyDescent="0.25"/>
    <row r="793" s="3" customFormat="1" ht="29.1" customHeight="1" x14ac:dyDescent="0.25"/>
    <row r="794" s="3" customFormat="1" ht="29.1" customHeight="1" x14ac:dyDescent="0.25"/>
    <row r="795" s="3" customFormat="1" ht="29.1" customHeight="1" x14ac:dyDescent="0.25"/>
    <row r="796" s="3" customFormat="1" ht="29.1" customHeight="1" x14ac:dyDescent="0.25"/>
    <row r="797" s="3" customFormat="1" ht="29.1" customHeight="1" x14ac:dyDescent="0.25"/>
    <row r="798" s="3" customFormat="1" ht="29.1" customHeight="1" x14ac:dyDescent="0.25"/>
    <row r="799" s="3" customFormat="1" ht="29.1" customHeight="1" x14ac:dyDescent="0.25"/>
    <row r="800" s="3" customFormat="1" ht="29.1" customHeight="1" x14ac:dyDescent="0.25"/>
    <row r="801" s="3" customFormat="1" ht="29.1" customHeight="1" x14ac:dyDescent="0.25"/>
    <row r="802" s="3" customFormat="1" ht="29.1" customHeight="1" x14ac:dyDescent="0.25"/>
    <row r="803" s="3" customFormat="1" ht="29.1" customHeight="1" x14ac:dyDescent="0.25"/>
    <row r="804" s="3" customFormat="1" ht="29.1" customHeight="1" x14ac:dyDescent="0.25"/>
    <row r="805" s="3" customFormat="1" ht="29.1" customHeight="1" x14ac:dyDescent="0.25"/>
    <row r="806" s="3" customFormat="1" ht="29.1" customHeight="1" x14ac:dyDescent="0.25"/>
    <row r="807" s="3" customFormat="1" ht="29.1" customHeight="1" x14ac:dyDescent="0.25"/>
    <row r="808" s="3" customFormat="1" ht="29.1" customHeight="1" x14ac:dyDescent="0.25"/>
    <row r="809" s="3" customFormat="1" ht="29.1" customHeight="1" x14ac:dyDescent="0.25"/>
    <row r="810" s="3" customFormat="1" ht="29.1" customHeight="1" x14ac:dyDescent="0.25"/>
    <row r="811" s="3" customFormat="1" ht="29.1" customHeight="1" x14ac:dyDescent="0.25"/>
    <row r="812" s="3" customFormat="1" ht="29.1" customHeight="1" x14ac:dyDescent="0.25"/>
    <row r="813" s="3" customFormat="1" ht="29.1" customHeight="1" x14ac:dyDescent="0.25"/>
    <row r="814" s="3" customFormat="1" ht="29.1" customHeight="1" x14ac:dyDescent="0.25"/>
    <row r="815" s="3" customFormat="1" ht="29.1" customHeight="1" x14ac:dyDescent="0.25"/>
    <row r="816" s="3" customFormat="1" ht="29.1" customHeight="1" x14ac:dyDescent="0.25"/>
    <row r="817" s="3" customFormat="1" ht="29.1" customHeight="1" x14ac:dyDescent="0.25"/>
    <row r="818" s="3" customFormat="1" ht="29.1" customHeight="1" x14ac:dyDescent="0.25"/>
    <row r="819" s="3" customFormat="1" ht="29.1" customHeight="1" x14ac:dyDescent="0.25"/>
    <row r="820" s="3" customFormat="1" ht="29.1" customHeight="1" x14ac:dyDescent="0.25"/>
    <row r="821" s="3" customFormat="1" ht="29.1" customHeight="1" x14ac:dyDescent="0.25"/>
    <row r="822" s="3" customFormat="1" ht="29.1" customHeight="1" x14ac:dyDescent="0.25"/>
    <row r="823" s="3" customFormat="1" ht="29.1" customHeight="1" x14ac:dyDescent="0.25"/>
    <row r="824" s="3" customFormat="1" ht="29.1" customHeight="1" x14ac:dyDescent="0.25"/>
    <row r="825" s="3" customFormat="1" ht="29.1" customHeight="1" x14ac:dyDescent="0.25"/>
    <row r="826" s="3" customFormat="1" ht="29.1" customHeight="1" x14ac:dyDescent="0.25"/>
    <row r="827" s="3" customFormat="1" ht="29.1" customHeight="1" x14ac:dyDescent="0.25"/>
    <row r="828" s="3" customFormat="1" ht="29.1" customHeight="1" x14ac:dyDescent="0.25"/>
    <row r="829" s="3" customFormat="1" ht="29.1" customHeight="1" x14ac:dyDescent="0.25"/>
    <row r="830" s="3" customFormat="1" ht="29.1" customHeight="1" x14ac:dyDescent="0.25"/>
    <row r="831" s="3" customFormat="1" ht="29.1" customHeight="1" x14ac:dyDescent="0.25"/>
    <row r="832" s="3" customFormat="1" ht="29.1" customHeight="1" x14ac:dyDescent="0.25"/>
    <row r="833" s="3" customFormat="1" ht="29.1" customHeight="1" x14ac:dyDescent="0.25"/>
    <row r="834" s="3" customFormat="1" ht="29.1" customHeight="1" x14ac:dyDescent="0.25"/>
    <row r="835" s="3" customFormat="1" ht="29.1" customHeight="1" x14ac:dyDescent="0.25"/>
    <row r="836" s="3" customFormat="1" ht="29.1" customHeight="1" x14ac:dyDescent="0.25"/>
    <row r="837" s="3" customFormat="1" ht="29.1" customHeight="1" x14ac:dyDescent="0.25"/>
    <row r="838" s="3" customFormat="1" ht="29.1" customHeight="1" x14ac:dyDescent="0.25"/>
    <row r="839" s="3" customFormat="1" ht="29.1" customHeight="1" x14ac:dyDescent="0.25"/>
    <row r="840" s="3" customFormat="1" ht="29.1" customHeight="1" x14ac:dyDescent="0.25"/>
    <row r="841" s="3" customFormat="1" ht="29.1" customHeight="1" x14ac:dyDescent="0.25"/>
    <row r="842" s="3" customFormat="1" ht="29.1" customHeight="1" x14ac:dyDescent="0.25"/>
    <row r="843" s="3" customFormat="1" ht="29.1" customHeight="1" x14ac:dyDescent="0.25"/>
    <row r="844" s="3" customFormat="1" ht="29.1" customHeight="1" x14ac:dyDescent="0.25"/>
    <row r="845" s="3" customFormat="1" ht="29.1" customHeight="1" x14ac:dyDescent="0.25"/>
    <row r="846" s="3" customFormat="1" ht="29.1" customHeight="1" x14ac:dyDescent="0.25"/>
    <row r="847" s="3" customFormat="1" ht="29.1" customHeight="1" x14ac:dyDescent="0.25"/>
    <row r="848" s="3" customFormat="1" ht="29.1" customHeight="1" x14ac:dyDescent="0.25"/>
    <row r="849" s="3" customFormat="1" ht="29.1" customHeight="1" x14ac:dyDescent="0.25"/>
    <row r="850" s="3" customFormat="1" ht="29.1" customHeight="1" x14ac:dyDescent="0.25"/>
    <row r="851" s="3" customFormat="1" ht="29.1" customHeight="1" x14ac:dyDescent="0.25"/>
    <row r="852" s="3" customFormat="1" ht="29.1" customHeight="1" x14ac:dyDescent="0.25"/>
    <row r="853" s="3" customFormat="1" ht="29.1" customHeight="1" x14ac:dyDescent="0.25"/>
    <row r="854" s="3" customFormat="1" ht="29.1" customHeight="1" x14ac:dyDescent="0.25"/>
    <row r="855" s="3" customFormat="1" ht="29.1" customHeight="1" x14ac:dyDescent="0.25"/>
    <row r="856" s="3" customFormat="1" ht="29.1" customHeight="1" x14ac:dyDescent="0.25"/>
    <row r="857" s="3" customFormat="1" ht="29.1" customHeight="1" x14ac:dyDescent="0.25"/>
    <row r="858" s="3" customFormat="1" ht="29.1" customHeight="1" x14ac:dyDescent="0.25"/>
    <row r="859" s="3" customFormat="1" ht="29.1" customHeight="1" x14ac:dyDescent="0.25"/>
    <row r="860" s="3" customFormat="1" ht="29.1" customHeight="1" x14ac:dyDescent="0.25"/>
    <row r="861" s="3" customFormat="1" ht="29.1" customHeight="1" x14ac:dyDescent="0.25"/>
    <row r="862" s="3" customFormat="1" ht="29.1" customHeight="1" x14ac:dyDescent="0.25"/>
    <row r="863" s="3" customFormat="1" ht="29.1" customHeight="1" x14ac:dyDescent="0.25"/>
    <row r="864" s="3" customFormat="1" ht="29.1" customHeight="1" x14ac:dyDescent="0.25"/>
    <row r="865" s="3" customFormat="1" ht="29.1" customHeight="1" x14ac:dyDescent="0.25"/>
    <row r="866" s="3" customFormat="1" ht="29.1" customHeight="1" x14ac:dyDescent="0.25"/>
    <row r="867" s="3" customFormat="1" ht="29.1" customHeight="1" x14ac:dyDescent="0.25"/>
    <row r="868" s="3" customFormat="1" ht="29.1" customHeight="1" x14ac:dyDescent="0.25"/>
    <row r="869" s="3" customFormat="1" ht="29.1" customHeight="1" x14ac:dyDescent="0.25"/>
    <row r="870" s="3" customFormat="1" ht="29.1" customHeight="1" x14ac:dyDescent="0.25"/>
    <row r="871" s="3" customFormat="1" ht="29.1" customHeight="1" x14ac:dyDescent="0.25"/>
    <row r="872" s="3" customFormat="1" ht="29.1" customHeight="1" x14ac:dyDescent="0.25"/>
    <row r="873" s="3" customFormat="1" ht="29.1" customHeight="1" x14ac:dyDescent="0.25"/>
    <row r="874" s="3" customFormat="1" ht="29.1" customHeight="1" x14ac:dyDescent="0.25"/>
    <row r="875" s="3" customFormat="1" ht="29.1" customHeight="1" x14ac:dyDescent="0.25"/>
    <row r="876" s="3" customFormat="1" ht="29.1" customHeight="1" x14ac:dyDescent="0.25"/>
    <row r="877" s="3" customFormat="1" ht="29.1" customHeight="1" x14ac:dyDescent="0.25"/>
    <row r="878" s="3" customFormat="1" ht="29.1" customHeight="1" x14ac:dyDescent="0.25"/>
    <row r="879" s="3" customFormat="1" ht="29.1" customHeight="1" x14ac:dyDescent="0.25"/>
    <row r="880" s="3" customFormat="1" ht="29.1" customHeight="1" x14ac:dyDescent="0.25"/>
    <row r="881" s="3" customFormat="1" ht="29.1" customHeight="1" x14ac:dyDescent="0.25"/>
    <row r="882" s="3" customFormat="1" ht="29.1" customHeight="1" x14ac:dyDescent="0.25"/>
    <row r="883" s="3" customFormat="1" ht="29.1" customHeight="1" x14ac:dyDescent="0.25"/>
    <row r="884" s="3" customFormat="1" ht="29.1" customHeight="1" x14ac:dyDescent="0.25"/>
    <row r="885" s="3" customFormat="1" ht="29.1" customHeight="1" x14ac:dyDescent="0.25"/>
    <row r="886" s="3" customFormat="1" ht="29.1" customHeight="1" x14ac:dyDescent="0.25"/>
    <row r="887" s="3" customFormat="1" ht="29.1" customHeight="1" x14ac:dyDescent="0.25"/>
    <row r="888" s="3" customFormat="1" ht="29.1" customHeight="1" x14ac:dyDescent="0.25"/>
    <row r="889" s="3" customFormat="1" ht="29.1" customHeight="1" x14ac:dyDescent="0.25"/>
    <row r="890" s="3" customFormat="1" ht="29.1" customHeight="1" x14ac:dyDescent="0.25"/>
    <row r="891" s="3" customFormat="1" ht="29.1" customHeight="1" x14ac:dyDescent="0.25"/>
    <row r="892" s="3" customFormat="1" ht="29.1" customHeight="1" x14ac:dyDescent="0.25"/>
    <row r="893" s="3" customFormat="1" ht="29.1" customHeight="1" x14ac:dyDescent="0.25"/>
    <row r="894" s="3" customFormat="1" ht="29.1" customHeight="1" x14ac:dyDescent="0.25"/>
    <row r="895" s="3" customFormat="1" ht="29.1" customHeight="1" x14ac:dyDescent="0.25"/>
    <row r="896" s="3" customFormat="1" ht="29.1" customHeight="1" x14ac:dyDescent="0.25"/>
    <row r="897" s="3" customFormat="1" ht="29.1" customHeight="1" x14ac:dyDescent="0.25"/>
    <row r="898" s="3" customFormat="1" ht="29.1" customHeight="1" x14ac:dyDescent="0.25"/>
    <row r="899" s="3" customFormat="1" ht="29.1" customHeight="1" x14ac:dyDescent="0.25"/>
    <row r="900" s="3" customFormat="1" ht="29.1" customHeight="1" x14ac:dyDescent="0.25"/>
    <row r="901" s="3" customFormat="1" ht="29.1" customHeight="1" x14ac:dyDescent="0.25"/>
    <row r="902" s="3" customFormat="1" ht="29.1" customHeight="1" x14ac:dyDescent="0.25"/>
    <row r="903" s="3" customFormat="1" ht="29.1" customHeight="1" x14ac:dyDescent="0.25"/>
    <row r="904" s="3" customFormat="1" ht="29.1" customHeight="1" x14ac:dyDescent="0.25"/>
    <row r="905" s="3" customFormat="1" ht="29.1" customHeight="1" x14ac:dyDescent="0.25"/>
    <row r="906" s="3" customFormat="1" ht="29.1" customHeight="1" x14ac:dyDescent="0.25"/>
    <row r="907" s="3" customFormat="1" ht="29.1" customHeight="1" x14ac:dyDescent="0.25"/>
    <row r="908" s="3" customFormat="1" ht="29.1" customHeight="1" x14ac:dyDescent="0.25"/>
    <row r="909" s="3" customFormat="1" ht="29.1" customHeight="1" x14ac:dyDescent="0.25"/>
    <row r="910" s="3" customFormat="1" ht="29.1" customHeight="1" x14ac:dyDescent="0.25"/>
    <row r="911" s="3" customFormat="1" ht="29.1" customHeight="1" x14ac:dyDescent="0.25"/>
    <row r="912" s="3" customFormat="1" ht="29.1" customHeight="1" x14ac:dyDescent="0.25"/>
    <row r="913" s="3" customFormat="1" ht="29.1" customHeight="1" x14ac:dyDescent="0.25"/>
    <row r="914" s="3" customFormat="1" ht="29.1" customHeight="1" x14ac:dyDescent="0.25"/>
    <row r="915" s="3" customFormat="1" ht="29.1" customHeight="1" x14ac:dyDescent="0.25"/>
    <row r="916" s="3" customFormat="1" ht="29.1" customHeight="1" x14ac:dyDescent="0.25"/>
    <row r="917" s="3" customFormat="1" ht="29.1" customHeight="1" x14ac:dyDescent="0.25"/>
    <row r="918" s="3" customFormat="1" ht="29.1" customHeight="1" x14ac:dyDescent="0.25"/>
  </sheetData>
  <sheetProtection algorithmName="SHA-512" hashValue="b36JRT5iCyvwajX1e5mWkODkVgvPtG+bnpGLXoWBQKbJbOX3u0ctgKMoqIMn/jAWc1oo+FCURFCg1haxk/Vqxg==" saltValue="FSQqC21IA97mPoBRgf7xrg==" spinCount="100000" sheet="1" objects="1" scenarios="1"/>
  <mergeCells count="6">
    <mergeCell ref="A8:A10"/>
    <mergeCell ref="A1:D1"/>
    <mergeCell ref="A2:D2"/>
    <mergeCell ref="A3:D3"/>
    <mergeCell ref="B4:C4"/>
    <mergeCell ref="A5:A7"/>
  </mergeCells>
  <pageMargins left="0.7" right="0.7" top="0.75" bottom="0.75" header="0.3" footer="0.3"/>
  <pageSetup paperSize="9" scale="58" orientation="portrait" r:id="rId1"/>
  <colBreaks count="1" manualBreakCount="1">
    <brk id="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82302-4C17-4381-AE9C-6997E0611B94}">
  <sheetPr>
    <tabColor theme="7" tint="-0.249977111117893"/>
  </sheetPr>
  <dimension ref="A1:C10"/>
  <sheetViews>
    <sheetView zoomScale="90" zoomScaleNormal="90" workbookViewId="0">
      <selection sqref="A1:C1"/>
    </sheetView>
  </sheetViews>
  <sheetFormatPr defaultColWidth="8.7109375" defaultRowHeight="15" x14ac:dyDescent="0.25"/>
  <cols>
    <col min="1" max="1" width="71.5703125" style="41" customWidth="1"/>
    <col min="2" max="2" width="85.28515625" style="41" customWidth="1"/>
    <col min="3" max="3" width="68.5703125" style="41" customWidth="1"/>
    <col min="4" max="16384" width="8.7109375" style="41"/>
  </cols>
  <sheetData>
    <row r="1" spans="1:3" x14ac:dyDescent="0.25">
      <c r="A1" s="414"/>
      <c r="B1" s="415"/>
      <c r="C1" s="431"/>
    </row>
    <row r="2" spans="1:3" ht="30" customHeight="1" x14ac:dyDescent="0.25">
      <c r="A2" s="373" t="s">
        <v>138</v>
      </c>
      <c r="B2" s="373"/>
      <c r="C2" s="373"/>
    </row>
    <row r="3" spans="1:3" x14ac:dyDescent="0.25">
      <c r="A3" s="456"/>
      <c r="B3" s="457"/>
      <c r="C3" s="458"/>
    </row>
    <row r="4" spans="1:3" ht="30" customHeight="1" x14ac:dyDescent="0.25">
      <c r="A4" s="331" t="s">
        <v>0</v>
      </c>
      <c r="B4" s="331" t="s">
        <v>1</v>
      </c>
      <c r="C4" s="331" t="s">
        <v>2</v>
      </c>
    </row>
    <row r="5" spans="1:3" ht="169.5" customHeight="1" x14ac:dyDescent="0.25">
      <c r="A5" s="311" t="s">
        <v>139</v>
      </c>
      <c r="B5" s="312" t="s">
        <v>1110</v>
      </c>
      <c r="C5" s="48"/>
    </row>
    <row r="6" spans="1:3" ht="231" x14ac:dyDescent="0.25">
      <c r="A6" s="309" t="s">
        <v>141</v>
      </c>
      <c r="B6" s="74" t="s">
        <v>1114</v>
      </c>
      <c r="C6" s="310"/>
    </row>
    <row r="7" spans="1:3" ht="121.9" customHeight="1" x14ac:dyDescent="0.25">
      <c r="A7" s="309" t="s">
        <v>144</v>
      </c>
      <c r="B7" s="74" t="s">
        <v>1113</v>
      </c>
      <c r="C7" s="310"/>
    </row>
    <row r="8" spans="1:3" ht="91.9" customHeight="1" x14ac:dyDescent="0.25">
      <c r="A8" s="309" t="s">
        <v>147</v>
      </c>
      <c r="B8" s="74" t="s">
        <v>1111</v>
      </c>
      <c r="C8" s="310"/>
    </row>
    <row r="9" spans="1:3" ht="105" x14ac:dyDescent="0.25">
      <c r="A9" s="309" t="s">
        <v>149</v>
      </c>
      <c r="B9" s="74" t="s">
        <v>1112</v>
      </c>
      <c r="C9" s="310"/>
    </row>
    <row r="10" spans="1:3" ht="63" x14ac:dyDescent="0.25">
      <c r="A10" s="309" t="s">
        <v>1108</v>
      </c>
      <c r="B10" s="74" t="s">
        <v>1109</v>
      </c>
      <c r="C10" s="310"/>
    </row>
  </sheetData>
  <sheetProtection algorithmName="SHA-512" hashValue="dtIKYt95go8ZFZcvgPhNT049z0mkjRHu1/HVbYH3yBsrRMvRRaFSBGnOEpZRTiFQ39RVYwU+l1hALtPofleeIg==" saltValue="jbtzhEJMjG2paWFnGkleuQ==" spinCount="100000" sheet="1" objects="1" scenarios="1"/>
  <mergeCells count="3">
    <mergeCell ref="A1:C1"/>
    <mergeCell ref="A2:C2"/>
    <mergeCell ref="A3:C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0F56-F027-4D7F-BB8E-34AB4AD47526}">
  <sheetPr>
    <tabColor rgb="FFCCECFF"/>
  </sheetPr>
  <dimension ref="A1:C23"/>
  <sheetViews>
    <sheetView zoomScale="98" zoomScaleNormal="98" workbookViewId="0">
      <selection sqref="A1:C1"/>
    </sheetView>
  </sheetViews>
  <sheetFormatPr defaultColWidth="8.7109375" defaultRowHeight="15" x14ac:dyDescent="0.25"/>
  <cols>
    <col min="1" max="1" width="71.7109375" style="7" customWidth="1"/>
    <col min="2" max="2" width="81.7109375" style="7" customWidth="1"/>
    <col min="3" max="3" width="68.5703125" style="7" customWidth="1"/>
    <col min="4" max="16384" width="8.7109375" style="7"/>
  </cols>
  <sheetData>
    <row r="1" spans="1:3" ht="15" customHeight="1" x14ac:dyDescent="0.25">
      <c r="A1" s="401"/>
      <c r="B1" s="402"/>
      <c r="C1" s="403"/>
    </row>
    <row r="2" spans="1:3" ht="30" customHeight="1" x14ac:dyDescent="0.35">
      <c r="A2" s="406" t="s">
        <v>750</v>
      </c>
      <c r="B2" s="406"/>
      <c r="C2" s="406"/>
    </row>
    <row r="3" spans="1:3" ht="15" customHeight="1" x14ac:dyDescent="0.25">
      <c r="A3" s="9"/>
      <c r="B3" s="10"/>
      <c r="C3" s="11"/>
    </row>
    <row r="4" spans="1:3" ht="30" customHeight="1" x14ac:dyDescent="0.25">
      <c r="A4" s="332" t="s">
        <v>0</v>
      </c>
      <c r="B4" s="332" t="s">
        <v>1</v>
      </c>
      <c r="C4" s="332" t="s">
        <v>2</v>
      </c>
    </row>
    <row r="5" spans="1:3" ht="105" x14ac:dyDescent="0.35">
      <c r="A5" s="24" t="s">
        <v>672</v>
      </c>
      <c r="B5" s="222" t="s">
        <v>916</v>
      </c>
      <c r="C5" s="190"/>
    </row>
    <row r="6" spans="1:3" ht="63" x14ac:dyDescent="0.35">
      <c r="A6" s="24" t="s">
        <v>674</v>
      </c>
      <c r="B6" s="222" t="s">
        <v>917</v>
      </c>
      <c r="C6" s="190"/>
    </row>
    <row r="7" spans="1:3" ht="105" x14ac:dyDescent="0.25">
      <c r="A7" s="224" t="s">
        <v>918</v>
      </c>
      <c r="B7" s="143" t="s">
        <v>663</v>
      </c>
      <c r="C7" s="188"/>
    </row>
    <row r="8" spans="1:3" ht="126" x14ac:dyDescent="0.35">
      <c r="A8" s="223" t="s">
        <v>659</v>
      </c>
      <c r="B8" s="143" t="s">
        <v>664</v>
      </c>
      <c r="C8" s="190"/>
    </row>
    <row r="9" spans="1:3" ht="105" x14ac:dyDescent="0.35">
      <c r="A9" s="223" t="s">
        <v>660</v>
      </c>
      <c r="B9" s="170" t="s">
        <v>665</v>
      </c>
      <c r="C9" s="190"/>
    </row>
    <row r="10" spans="1:3" ht="409.5" x14ac:dyDescent="0.35">
      <c r="A10" s="223" t="s">
        <v>661</v>
      </c>
      <c r="B10" s="170" t="s">
        <v>919</v>
      </c>
      <c r="C10" s="190"/>
    </row>
    <row r="11" spans="1:3" ht="126" x14ac:dyDescent="0.35">
      <c r="A11" s="223" t="s">
        <v>920</v>
      </c>
      <c r="B11" s="143" t="s">
        <v>667</v>
      </c>
      <c r="C11" s="190"/>
    </row>
    <row r="12" spans="1:3" ht="42" x14ac:dyDescent="0.35">
      <c r="A12" s="24" t="s">
        <v>921</v>
      </c>
      <c r="B12" s="225" t="s">
        <v>922</v>
      </c>
      <c r="C12" s="190"/>
    </row>
    <row r="13" spans="1:3" ht="147" x14ac:dyDescent="0.35">
      <c r="A13" s="24" t="s">
        <v>923</v>
      </c>
      <c r="B13" s="225" t="s">
        <v>924</v>
      </c>
      <c r="C13" s="136"/>
    </row>
    <row r="14" spans="1:3" ht="63" x14ac:dyDescent="0.35">
      <c r="A14" s="24" t="s">
        <v>925</v>
      </c>
      <c r="B14" s="225" t="s">
        <v>926</v>
      </c>
      <c r="C14" s="136"/>
    </row>
    <row r="15" spans="1:3" ht="42" x14ac:dyDescent="0.35">
      <c r="A15" s="13" t="s">
        <v>927</v>
      </c>
      <c r="B15" s="225" t="s">
        <v>928</v>
      </c>
      <c r="C15" s="136"/>
    </row>
    <row r="16" spans="1:3" ht="84" x14ac:dyDescent="0.35">
      <c r="A16" s="24" t="s">
        <v>929</v>
      </c>
      <c r="B16" s="225" t="s">
        <v>930</v>
      </c>
      <c r="C16" s="136"/>
    </row>
    <row r="17" spans="1:3" ht="42" x14ac:dyDescent="0.35">
      <c r="A17" s="13" t="s">
        <v>931</v>
      </c>
      <c r="B17" s="225" t="s">
        <v>932</v>
      </c>
      <c r="C17" s="136"/>
    </row>
    <row r="18" spans="1:3" ht="63" x14ac:dyDescent="0.35">
      <c r="A18" s="24" t="s">
        <v>933</v>
      </c>
      <c r="B18" s="226" t="s">
        <v>934</v>
      </c>
      <c r="C18" s="136"/>
    </row>
    <row r="19" spans="1:3" ht="84" x14ac:dyDescent="0.35">
      <c r="A19" s="24" t="s">
        <v>935</v>
      </c>
      <c r="B19" s="226" t="s">
        <v>936</v>
      </c>
      <c r="C19" s="136"/>
    </row>
    <row r="20" spans="1:3" ht="84" x14ac:dyDescent="0.35">
      <c r="A20" s="13" t="s">
        <v>937</v>
      </c>
      <c r="B20" s="227" t="s">
        <v>938</v>
      </c>
      <c r="C20" s="8"/>
    </row>
    <row r="21" spans="1:3" ht="63" x14ac:dyDescent="0.25">
      <c r="A21" s="24" t="s">
        <v>939</v>
      </c>
      <c r="B21" s="226" t="s">
        <v>940</v>
      </c>
      <c r="C21" s="8"/>
    </row>
    <row r="22" spans="1:3" ht="126" x14ac:dyDescent="0.25">
      <c r="A22" s="24" t="s">
        <v>941</v>
      </c>
      <c r="B22" s="228" t="s">
        <v>942</v>
      </c>
    </row>
    <row r="23" spans="1:3" ht="84" x14ac:dyDescent="0.25">
      <c r="A23" s="24" t="s">
        <v>943</v>
      </c>
      <c r="B23" s="228" t="s">
        <v>944</v>
      </c>
    </row>
  </sheetData>
  <sheetProtection algorithmName="SHA-512" hashValue="Kau2chTXHq8Yq+g+7IgHFUjcrZUYugKnJ6yMv+GpijEU3SSw7BcJ5OnQpQ3aISQRcVZv7AWj8yZkR6izI5WiwQ==" saltValue="sMQnU2ACRtnEbVN/JArTNw==" spinCount="100000" sheet="1" objects="1" scenarios="1"/>
  <mergeCells count="2">
    <mergeCell ref="A1:C1"/>
    <mergeCell ref="A2:C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E2B5-9D3E-4A55-85C0-C23183833B91}">
  <sheetPr>
    <tabColor theme="0" tint="-0.34998626667073579"/>
  </sheetPr>
  <dimension ref="A1:C9"/>
  <sheetViews>
    <sheetView zoomScale="80" zoomScaleNormal="80" workbookViewId="0">
      <selection sqref="A1:C1"/>
    </sheetView>
  </sheetViews>
  <sheetFormatPr defaultColWidth="8.7109375" defaultRowHeight="21" x14ac:dyDescent="0.35"/>
  <cols>
    <col min="1" max="1" width="71.7109375" style="81" customWidth="1"/>
    <col min="2" max="2" width="81.7109375" style="81" customWidth="1"/>
    <col min="3" max="3" width="68.7109375" style="81" customWidth="1"/>
    <col min="4" max="16384" width="8.7109375" style="81"/>
  </cols>
  <sheetData>
    <row r="1" spans="1:3" x14ac:dyDescent="0.35">
      <c r="A1" s="370"/>
      <c r="B1" s="371"/>
      <c r="C1" s="417"/>
    </row>
    <row r="2" spans="1:3" ht="30.75" customHeight="1" x14ac:dyDescent="0.35">
      <c r="A2" s="373" t="s">
        <v>635</v>
      </c>
      <c r="B2" s="373"/>
      <c r="C2" s="373"/>
    </row>
    <row r="3" spans="1:3" x14ac:dyDescent="0.35">
      <c r="A3" s="459"/>
      <c r="B3" s="460"/>
      <c r="C3" s="461"/>
    </row>
    <row r="4" spans="1:3" ht="30" customHeight="1" x14ac:dyDescent="0.35">
      <c r="A4" s="331" t="s">
        <v>0</v>
      </c>
      <c r="B4" s="331" t="s">
        <v>1</v>
      </c>
      <c r="C4" s="331" t="s">
        <v>2</v>
      </c>
    </row>
    <row r="5" spans="1:3" ht="52.15" customHeight="1" x14ac:dyDescent="0.35">
      <c r="A5" s="217" t="s">
        <v>912</v>
      </c>
      <c r="B5" s="218" t="s">
        <v>571</v>
      </c>
      <c r="C5" s="218"/>
    </row>
    <row r="6" spans="1:3" ht="45" customHeight="1" x14ac:dyDescent="0.35">
      <c r="A6" s="217" t="s">
        <v>912</v>
      </c>
      <c r="B6" s="218" t="s">
        <v>572</v>
      </c>
      <c r="C6" s="218"/>
    </row>
    <row r="7" spans="1:3" ht="96.4" customHeight="1" x14ac:dyDescent="0.35">
      <c r="A7" s="217" t="s">
        <v>912</v>
      </c>
      <c r="B7" s="218" t="s">
        <v>273</v>
      </c>
      <c r="C7" s="218" t="s">
        <v>573</v>
      </c>
    </row>
    <row r="8" spans="1:3" ht="54" customHeight="1" x14ac:dyDescent="0.35">
      <c r="A8" s="217" t="s">
        <v>912</v>
      </c>
      <c r="B8" s="218" t="s">
        <v>574</v>
      </c>
      <c r="C8" s="218" t="s">
        <v>575</v>
      </c>
    </row>
    <row r="9" spans="1:3" ht="65.650000000000006" customHeight="1" x14ac:dyDescent="0.35">
      <c r="A9" s="217" t="s">
        <v>913</v>
      </c>
      <c r="B9" s="111" t="s">
        <v>914</v>
      </c>
      <c r="C9" s="218" t="s">
        <v>915</v>
      </c>
    </row>
  </sheetData>
  <sheetProtection algorithmName="SHA-512" hashValue="O5KOZHSZ+zSTthvrdgQNLA0wYTYUbgZNErlwCqMJ7OX6BLHa2NllMwfPRrVDccSZTjT9UDnuU6REz5bBC8tdaQ==" saltValue="w4gDKyIbszTvtaYXESIbVA==" spinCount="100000" sheet="1" objects="1" scenarios="1"/>
  <mergeCells count="3">
    <mergeCell ref="A1:C1"/>
    <mergeCell ref="A2:C2"/>
    <mergeCell ref="A3:C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6B9B-54FA-4305-B3B1-11151F77DA54}">
  <sheetPr>
    <tabColor theme="5"/>
  </sheetPr>
  <dimension ref="A1:N42"/>
  <sheetViews>
    <sheetView workbookViewId="0">
      <selection sqref="A1:D1"/>
    </sheetView>
  </sheetViews>
  <sheetFormatPr defaultColWidth="9" defaultRowHeight="21" x14ac:dyDescent="0.35"/>
  <cols>
    <col min="1" max="1" width="26.7109375" style="30" customWidth="1"/>
    <col min="2" max="2" width="20.28515625" style="30" customWidth="1"/>
    <col min="3" max="3" width="22.28515625" style="30" customWidth="1"/>
    <col min="4" max="4" width="35.7109375" style="30" customWidth="1"/>
    <col min="5" max="16384" width="9" style="30"/>
  </cols>
  <sheetData>
    <row r="1" spans="1:14" x14ac:dyDescent="0.35">
      <c r="A1" s="346"/>
      <c r="B1" s="346"/>
      <c r="C1" s="346"/>
      <c r="D1" s="346"/>
    </row>
    <row r="2" spans="1:14" x14ac:dyDescent="0.35">
      <c r="A2" s="347" t="s">
        <v>53</v>
      </c>
      <c r="B2" s="347"/>
      <c r="C2" s="347"/>
      <c r="D2" s="347"/>
      <c r="E2" s="31"/>
      <c r="F2" s="31"/>
      <c r="G2" s="31"/>
      <c r="H2" s="31"/>
      <c r="I2" s="31"/>
      <c r="J2" s="31"/>
      <c r="K2" s="31"/>
      <c r="L2" s="31"/>
      <c r="M2" s="31"/>
      <c r="N2" s="31"/>
    </row>
    <row r="3" spans="1:14" x14ac:dyDescent="0.35">
      <c r="A3" s="352"/>
      <c r="B3" s="352"/>
      <c r="C3" s="352"/>
      <c r="D3" s="352"/>
      <c r="E3" s="31"/>
      <c r="F3" s="31"/>
      <c r="G3" s="31"/>
      <c r="H3" s="31"/>
      <c r="I3" s="31"/>
      <c r="J3" s="31"/>
      <c r="K3" s="31"/>
      <c r="L3" s="31"/>
      <c r="M3" s="31"/>
      <c r="N3" s="31"/>
    </row>
    <row r="4" spans="1:14" ht="25.15" customHeight="1" x14ac:dyDescent="0.35">
      <c r="A4" s="33" t="s">
        <v>58</v>
      </c>
      <c r="B4" s="348" t="s">
        <v>59</v>
      </c>
      <c r="C4" s="348"/>
      <c r="D4" s="348"/>
      <c r="E4" s="31"/>
      <c r="F4" s="31"/>
      <c r="G4" s="31"/>
      <c r="H4" s="31"/>
      <c r="I4" s="31"/>
      <c r="J4" s="31"/>
      <c r="K4" s="31"/>
      <c r="L4" s="31"/>
      <c r="M4" s="31"/>
      <c r="N4" s="31"/>
    </row>
    <row r="5" spans="1:14" ht="25.15" customHeight="1" x14ac:dyDescent="0.35">
      <c r="A5" s="33" t="s">
        <v>60</v>
      </c>
      <c r="B5" s="348" t="s">
        <v>756</v>
      </c>
      <c r="C5" s="348"/>
      <c r="D5" s="348"/>
      <c r="E5" s="31"/>
      <c r="F5" s="31"/>
      <c r="G5" s="31"/>
      <c r="H5" s="31"/>
      <c r="I5" s="31"/>
      <c r="J5" s="31"/>
      <c r="K5" s="31"/>
      <c r="L5" s="31"/>
      <c r="M5" s="31"/>
      <c r="N5" s="31"/>
    </row>
    <row r="6" spans="1:14" ht="25.15" customHeight="1" x14ac:dyDescent="0.35">
      <c r="A6" s="33" t="s">
        <v>56</v>
      </c>
      <c r="B6" s="348" t="s">
        <v>57</v>
      </c>
      <c r="C6" s="348"/>
      <c r="D6" s="348"/>
      <c r="E6" s="31"/>
      <c r="F6" s="31"/>
      <c r="G6" s="31"/>
      <c r="H6" s="31"/>
      <c r="I6" s="31"/>
      <c r="J6" s="31"/>
      <c r="K6" s="31"/>
      <c r="L6" s="31"/>
      <c r="M6" s="31"/>
      <c r="N6" s="31"/>
    </row>
    <row r="7" spans="1:14" ht="25.15" customHeight="1" x14ac:dyDescent="0.35">
      <c r="A7" s="33" t="s">
        <v>77</v>
      </c>
      <c r="B7" s="349" t="s">
        <v>88</v>
      </c>
      <c r="C7" s="350"/>
      <c r="D7" s="351"/>
      <c r="E7" s="31"/>
      <c r="F7" s="31"/>
      <c r="G7" s="31"/>
      <c r="H7" s="31"/>
      <c r="I7" s="31"/>
      <c r="J7" s="31"/>
      <c r="K7" s="31"/>
      <c r="L7" s="31"/>
      <c r="M7" s="31"/>
      <c r="N7" s="31"/>
    </row>
    <row r="8" spans="1:14" ht="25.15" customHeight="1" x14ac:dyDescent="0.35">
      <c r="A8" s="33" t="s">
        <v>761</v>
      </c>
      <c r="B8" s="349" t="s">
        <v>762</v>
      </c>
      <c r="C8" s="350"/>
      <c r="D8" s="351"/>
      <c r="E8" s="31"/>
      <c r="F8" s="31"/>
      <c r="G8" s="31"/>
      <c r="H8" s="31"/>
      <c r="I8" s="31"/>
      <c r="J8" s="31"/>
      <c r="K8" s="31"/>
      <c r="L8" s="31"/>
      <c r="M8" s="31"/>
      <c r="N8" s="31"/>
    </row>
    <row r="9" spans="1:14" ht="25.15" customHeight="1" x14ac:dyDescent="0.35">
      <c r="A9" s="33" t="s">
        <v>61</v>
      </c>
      <c r="B9" s="348" t="s">
        <v>62</v>
      </c>
      <c r="C9" s="348"/>
      <c r="D9" s="348"/>
      <c r="E9" s="31"/>
      <c r="F9" s="31"/>
      <c r="G9" s="31"/>
      <c r="H9" s="31"/>
      <c r="I9" s="31"/>
      <c r="J9" s="31"/>
      <c r="K9" s="31"/>
      <c r="L9" s="31"/>
      <c r="M9" s="31"/>
      <c r="N9" s="31"/>
    </row>
    <row r="10" spans="1:14" ht="25.15" customHeight="1" x14ac:dyDescent="0.35">
      <c r="A10" s="33" t="s">
        <v>763</v>
      </c>
      <c r="B10" s="348" t="s">
        <v>757</v>
      </c>
      <c r="C10" s="348"/>
      <c r="D10" s="348"/>
      <c r="E10" s="31"/>
      <c r="F10" s="31"/>
      <c r="G10" s="31"/>
      <c r="H10" s="31"/>
      <c r="I10" s="31"/>
      <c r="J10" s="31"/>
      <c r="K10" s="31"/>
      <c r="L10" s="31"/>
      <c r="M10" s="31"/>
      <c r="N10" s="31"/>
    </row>
    <row r="11" spans="1:14" ht="25.15" customHeight="1" x14ac:dyDescent="0.35">
      <c r="A11" s="33" t="s">
        <v>764</v>
      </c>
      <c r="B11" s="348" t="s">
        <v>758</v>
      </c>
      <c r="C11" s="348"/>
      <c r="D11" s="348"/>
      <c r="E11" s="31"/>
      <c r="F11" s="31"/>
      <c r="G11" s="31"/>
      <c r="H11" s="31"/>
      <c r="I11" s="31"/>
      <c r="J11" s="31"/>
      <c r="K11" s="31"/>
      <c r="L11" s="31"/>
      <c r="M11" s="31"/>
      <c r="N11" s="31"/>
    </row>
    <row r="12" spans="1:14" ht="25.15" customHeight="1" x14ac:dyDescent="0.35">
      <c r="A12" s="33" t="s">
        <v>765</v>
      </c>
      <c r="B12" s="349" t="s">
        <v>759</v>
      </c>
      <c r="C12" s="350"/>
      <c r="D12" s="351"/>
      <c r="E12" s="31"/>
      <c r="F12" s="31"/>
      <c r="G12" s="31"/>
      <c r="H12" s="31"/>
      <c r="I12" s="31"/>
      <c r="J12" s="31"/>
      <c r="K12" s="31"/>
      <c r="L12" s="31"/>
      <c r="M12" s="31"/>
      <c r="N12" s="31"/>
    </row>
    <row r="13" spans="1:14" ht="25.15" customHeight="1" x14ac:dyDescent="0.35">
      <c r="A13" s="33" t="s">
        <v>63</v>
      </c>
      <c r="B13" s="348" t="s">
        <v>64</v>
      </c>
      <c r="C13" s="348"/>
      <c r="D13" s="348"/>
      <c r="E13" s="31"/>
      <c r="F13" s="31"/>
      <c r="G13" s="31"/>
      <c r="H13" s="31"/>
      <c r="I13" s="31"/>
      <c r="J13" s="31"/>
      <c r="K13" s="31"/>
      <c r="L13" s="31"/>
      <c r="M13" s="31"/>
      <c r="N13" s="31"/>
    </row>
    <row r="14" spans="1:14" ht="25.15" customHeight="1" x14ac:dyDescent="0.35">
      <c r="A14" s="33" t="s">
        <v>65</v>
      </c>
      <c r="B14" s="348" t="s">
        <v>66</v>
      </c>
      <c r="C14" s="348"/>
      <c r="D14" s="348"/>
      <c r="E14" s="31"/>
      <c r="F14" s="31"/>
      <c r="G14" s="31"/>
      <c r="H14" s="31"/>
      <c r="I14" s="31"/>
      <c r="J14" s="31"/>
      <c r="K14" s="31"/>
      <c r="L14" s="31"/>
      <c r="M14" s="31"/>
      <c r="N14" s="31"/>
    </row>
    <row r="15" spans="1:14" ht="25.15" customHeight="1" x14ac:dyDescent="0.35">
      <c r="A15" s="33" t="s">
        <v>67</v>
      </c>
      <c r="B15" s="348" t="s">
        <v>68</v>
      </c>
      <c r="C15" s="348"/>
      <c r="D15" s="348"/>
      <c r="E15" s="31"/>
      <c r="F15" s="31"/>
      <c r="G15" s="31"/>
      <c r="H15" s="31"/>
      <c r="I15" s="31"/>
      <c r="J15" s="31"/>
      <c r="K15" s="31"/>
      <c r="L15" s="31"/>
      <c r="M15" s="31"/>
      <c r="N15" s="31"/>
    </row>
    <row r="16" spans="1:14" ht="25.15" customHeight="1" x14ac:dyDescent="0.35">
      <c r="A16" s="33" t="s">
        <v>73</v>
      </c>
      <c r="B16" s="348" t="s">
        <v>74</v>
      </c>
      <c r="C16" s="348"/>
      <c r="D16" s="348"/>
      <c r="E16" s="31"/>
      <c r="F16" s="31"/>
      <c r="G16" s="31"/>
      <c r="H16" s="31"/>
      <c r="I16" s="31"/>
      <c r="J16" s="31"/>
      <c r="K16" s="31"/>
      <c r="L16" s="31"/>
      <c r="M16" s="31"/>
      <c r="N16" s="31"/>
    </row>
    <row r="17" spans="1:14" ht="25.15" customHeight="1" x14ac:dyDescent="0.35">
      <c r="A17" s="33" t="s">
        <v>71</v>
      </c>
      <c r="B17" s="348" t="s">
        <v>72</v>
      </c>
      <c r="C17" s="348"/>
      <c r="D17" s="348"/>
      <c r="E17" s="31"/>
      <c r="F17" s="31"/>
      <c r="G17" s="31"/>
      <c r="H17" s="31"/>
      <c r="I17" s="31"/>
      <c r="J17" s="31"/>
      <c r="K17" s="31"/>
      <c r="L17" s="31"/>
      <c r="M17" s="31"/>
      <c r="N17" s="31"/>
    </row>
    <row r="18" spans="1:14" ht="25.15" customHeight="1" x14ac:dyDescent="0.35">
      <c r="A18" s="33" t="s">
        <v>54</v>
      </c>
      <c r="B18" s="348" t="s">
        <v>55</v>
      </c>
      <c r="C18" s="348"/>
      <c r="D18" s="348"/>
      <c r="E18" s="31"/>
      <c r="F18" s="31"/>
      <c r="G18" s="31"/>
      <c r="H18" s="31"/>
      <c r="I18" s="31"/>
      <c r="J18" s="31"/>
      <c r="K18" s="31"/>
      <c r="L18" s="31"/>
      <c r="M18" s="31"/>
      <c r="N18" s="31"/>
    </row>
    <row r="19" spans="1:14" ht="25.15" customHeight="1" x14ac:dyDescent="0.35">
      <c r="A19" s="33" t="s">
        <v>75</v>
      </c>
      <c r="B19" s="348" t="s">
        <v>76</v>
      </c>
      <c r="C19" s="348"/>
      <c r="D19" s="348"/>
      <c r="E19" s="31"/>
      <c r="F19" s="31"/>
      <c r="G19" s="31"/>
      <c r="H19" s="31"/>
      <c r="I19" s="31"/>
      <c r="J19" s="31"/>
      <c r="K19" s="31"/>
      <c r="L19" s="31"/>
      <c r="M19" s="31"/>
      <c r="N19" s="31"/>
    </row>
    <row r="20" spans="1:14" ht="25.15" customHeight="1" x14ac:dyDescent="0.35">
      <c r="A20" s="33" t="s">
        <v>69</v>
      </c>
      <c r="B20" s="348" t="s">
        <v>70</v>
      </c>
      <c r="C20" s="348"/>
      <c r="D20" s="348"/>
      <c r="E20" s="31"/>
      <c r="F20" s="31"/>
      <c r="G20" s="31"/>
      <c r="H20" s="31"/>
      <c r="I20" s="31"/>
      <c r="J20" s="31"/>
      <c r="K20" s="31"/>
      <c r="L20" s="31"/>
      <c r="M20" s="31"/>
      <c r="N20" s="31"/>
    </row>
    <row r="21" spans="1:14" ht="25.15" customHeight="1" x14ac:dyDescent="0.35">
      <c r="A21" s="33" t="s">
        <v>767</v>
      </c>
      <c r="B21" s="348" t="s">
        <v>768</v>
      </c>
      <c r="C21" s="348"/>
      <c r="D21" s="348"/>
      <c r="E21" s="31"/>
      <c r="F21" s="31"/>
      <c r="G21" s="31"/>
      <c r="H21" s="31"/>
      <c r="I21" s="31"/>
      <c r="J21" s="31"/>
      <c r="K21" s="31"/>
      <c r="L21" s="31"/>
      <c r="M21" s="31"/>
      <c r="N21" s="31"/>
    </row>
    <row r="22" spans="1:14" x14ac:dyDescent="0.35">
      <c r="A22" s="356"/>
      <c r="B22" s="357"/>
      <c r="C22" s="357"/>
      <c r="D22" s="358"/>
      <c r="E22" s="31"/>
      <c r="F22" s="31"/>
      <c r="G22" s="31"/>
      <c r="H22" s="31"/>
      <c r="I22" s="31"/>
      <c r="J22" s="31"/>
      <c r="K22" s="31"/>
      <c r="L22" s="31"/>
      <c r="M22" s="31"/>
      <c r="N22" s="31"/>
    </row>
    <row r="23" spans="1:14" x14ac:dyDescent="0.35">
      <c r="A23" s="347" t="s">
        <v>78</v>
      </c>
      <c r="B23" s="347"/>
      <c r="C23" s="347"/>
      <c r="D23" s="347"/>
      <c r="E23" s="31"/>
      <c r="F23" s="31"/>
      <c r="G23" s="31"/>
      <c r="H23" s="31"/>
      <c r="I23" s="31"/>
      <c r="J23" s="31"/>
      <c r="K23" s="31"/>
      <c r="L23" s="31"/>
      <c r="M23" s="31"/>
      <c r="N23" s="31"/>
    </row>
    <row r="24" spans="1:14" x14ac:dyDescent="0.35">
      <c r="A24" s="359"/>
      <c r="B24" s="360"/>
      <c r="C24" s="360"/>
      <c r="D24" s="361"/>
      <c r="E24" s="31"/>
      <c r="F24" s="31"/>
      <c r="G24" s="31"/>
      <c r="H24" s="31"/>
      <c r="I24" s="31"/>
      <c r="J24" s="31"/>
      <c r="K24" s="31"/>
      <c r="L24" s="31"/>
      <c r="M24" s="31"/>
      <c r="N24" s="31"/>
    </row>
    <row r="25" spans="1:14" ht="25.15" customHeight="1" x14ac:dyDescent="0.35">
      <c r="A25" s="32" t="s">
        <v>760</v>
      </c>
      <c r="B25" s="368" t="s">
        <v>754</v>
      </c>
      <c r="C25" s="368"/>
      <c r="D25" s="368"/>
      <c r="E25" s="31"/>
      <c r="F25" s="31"/>
      <c r="G25" s="31"/>
      <c r="H25" s="31"/>
      <c r="I25" s="31"/>
      <c r="J25" s="31"/>
      <c r="K25" s="31"/>
      <c r="L25" s="31"/>
      <c r="M25" s="31"/>
      <c r="N25" s="31"/>
    </row>
    <row r="26" spans="1:14" ht="25.15" customHeight="1" x14ac:dyDescent="0.35">
      <c r="A26" s="32"/>
      <c r="B26" s="362"/>
      <c r="C26" s="363"/>
      <c r="D26" s="364"/>
      <c r="E26" s="31"/>
      <c r="F26" s="31"/>
      <c r="G26" s="31"/>
      <c r="H26" s="31"/>
      <c r="I26" s="31"/>
      <c r="J26" s="31"/>
      <c r="K26" s="31"/>
      <c r="L26" s="31"/>
      <c r="M26" s="31"/>
      <c r="N26" s="31"/>
    </row>
    <row r="27" spans="1:14" ht="25.15" customHeight="1" x14ac:dyDescent="0.35">
      <c r="A27" s="32" t="s">
        <v>80</v>
      </c>
      <c r="B27" s="368" t="s">
        <v>81</v>
      </c>
      <c r="C27" s="368"/>
      <c r="D27" s="368"/>
      <c r="E27" s="31"/>
      <c r="F27" s="31"/>
      <c r="G27" s="31"/>
      <c r="H27" s="31"/>
      <c r="I27" s="31"/>
      <c r="J27" s="31"/>
      <c r="K27" s="31"/>
      <c r="L27" s="31"/>
      <c r="M27" s="31"/>
      <c r="N27" s="31"/>
    </row>
    <row r="28" spans="1:14" x14ac:dyDescent="0.35">
      <c r="A28" s="359"/>
      <c r="B28" s="360"/>
      <c r="C28" s="360"/>
      <c r="D28" s="361"/>
      <c r="E28" s="31"/>
      <c r="F28" s="31"/>
      <c r="G28" s="31"/>
      <c r="H28" s="31"/>
      <c r="I28" s="31"/>
      <c r="J28" s="31"/>
      <c r="K28" s="31"/>
      <c r="L28" s="31"/>
      <c r="M28" s="31"/>
      <c r="N28" s="31"/>
    </row>
    <row r="29" spans="1:14" x14ac:dyDescent="0.35">
      <c r="A29" s="365" t="s">
        <v>82</v>
      </c>
      <c r="B29" s="366"/>
      <c r="C29" s="366"/>
      <c r="D29" s="367"/>
      <c r="E29" s="31"/>
      <c r="F29" s="31"/>
      <c r="G29" s="31"/>
      <c r="H29" s="31"/>
      <c r="I29" s="31"/>
      <c r="J29" s="31"/>
      <c r="K29" s="31"/>
      <c r="L29" s="31"/>
      <c r="M29" s="31"/>
      <c r="N29" s="31"/>
    </row>
    <row r="30" spans="1:14" x14ac:dyDescent="0.35">
      <c r="A30" s="359"/>
      <c r="B30" s="360"/>
      <c r="C30" s="360"/>
      <c r="D30" s="361"/>
      <c r="E30" s="31"/>
      <c r="F30" s="31"/>
      <c r="G30" s="31"/>
      <c r="H30" s="31"/>
      <c r="I30" s="31"/>
      <c r="J30" s="31"/>
      <c r="K30" s="31"/>
      <c r="L30" s="31"/>
      <c r="M30" s="31"/>
      <c r="N30" s="31"/>
    </row>
    <row r="31" spans="1:14" ht="25.15" customHeight="1" x14ac:dyDescent="0.35">
      <c r="A31" s="32" t="s">
        <v>83</v>
      </c>
      <c r="B31" s="353" t="s">
        <v>84</v>
      </c>
      <c r="C31" s="354"/>
      <c r="D31" s="355"/>
      <c r="E31" s="31"/>
      <c r="F31" s="31"/>
      <c r="G31" s="31"/>
      <c r="H31" s="31"/>
      <c r="I31" s="31"/>
      <c r="J31" s="31"/>
      <c r="K31" s="31"/>
      <c r="L31" s="31"/>
      <c r="M31" s="31"/>
      <c r="N31" s="31"/>
    </row>
    <row r="32" spans="1:14" ht="25.15" customHeight="1" x14ac:dyDescent="0.35">
      <c r="A32" s="32" t="s">
        <v>85</v>
      </c>
      <c r="B32" s="353" t="s">
        <v>90</v>
      </c>
      <c r="C32" s="354"/>
      <c r="D32" s="355"/>
      <c r="E32" s="31"/>
      <c r="F32" s="31"/>
      <c r="G32" s="31"/>
      <c r="H32" s="31"/>
      <c r="I32" s="31"/>
      <c r="J32" s="31"/>
      <c r="K32" s="31"/>
      <c r="L32" s="31"/>
      <c r="M32" s="31"/>
      <c r="N32" s="31"/>
    </row>
    <row r="33" spans="1:14" ht="25.15" customHeight="1" x14ac:dyDescent="0.35">
      <c r="A33" s="32" t="s">
        <v>86</v>
      </c>
      <c r="B33" s="353" t="s">
        <v>89</v>
      </c>
      <c r="C33" s="354"/>
      <c r="D33" s="355"/>
      <c r="E33" s="31"/>
      <c r="F33" s="31"/>
      <c r="G33" s="31"/>
      <c r="H33" s="31"/>
      <c r="I33" s="31"/>
      <c r="J33" s="31"/>
      <c r="K33" s="31"/>
      <c r="L33" s="31"/>
      <c r="M33" s="31"/>
      <c r="N33" s="31"/>
    </row>
    <row r="34" spans="1:14" ht="25.15" customHeight="1" x14ac:dyDescent="0.35">
      <c r="A34" s="32" t="s">
        <v>87</v>
      </c>
      <c r="B34" s="353" t="s">
        <v>91</v>
      </c>
      <c r="C34" s="354"/>
      <c r="D34" s="355"/>
      <c r="E34" s="31"/>
      <c r="F34" s="31"/>
      <c r="G34" s="31"/>
      <c r="H34" s="31"/>
      <c r="I34" s="31"/>
      <c r="J34" s="31"/>
      <c r="K34" s="31"/>
      <c r="L34" s="31"/>
      <c r="M34" s="31"/>
      <c r="N34" s="31"/>
    </row>
    <row r="35" spans="1:14" x14ac:dyDescent="0.35">
      <c r="A35" s="31"/>
      <c r="B35" s="31"/>
      <c r="C35" s="31"/>
      <c r="D35" s="31"/>
      <c r="E35" s="31"/>
      <c r="F35" s="31"/>
      <c r="G35" s="31"/>
      <c r="H35" s="31"/>
      <c r="I35" s="31"/>
      <c r="J35" s="31"/>
      <c r="K35" s="31"/>
      <c r="L35" s="31"/>
      <c r="M35" s="31"/>
      <c r="N35" s="31"/>
    </row>
    <row r="36" spans="1:14" x14ac:dyDescent="0.35">
      <c r="A36" s="31"/>
      <c r="B36" s="31"/>
      <c r="C36" s="31"/>
      <c r="D36" s="31"/>
      <c r="E36" s="31"/>
      <c r="F36" s="31"/>
      <c r="G36" s="31"/>
      <c r="H36" s="31"/>
      <c r="I36" s="31"/>
      <c r="J36" s="31"/>
      <c r="K36" s="31"/>
      <c r="L36" s="31"/>
      <c r="M36" s="31"/>
      <c r="N36" s="31"/>
    </row>
    <row r="37" spans="1:14" x14ac:dyDescent="0.35">
      <c r="A37" s="31"/>
      <c r="B37" s="31"/>
      <c r="C37" s="31"/>
      <c r="D37" s="31"/>
      <c r="E37" s="31"/>
      <c r="F37" s="31"/>
      <c r="G37" s="31"/>
      <c r="H37" s="31"/>
      <c r="I37" s="31"/>
      <c r="J37" s="31"/>
      <c r="K37" s="31"/>
      <c r="L37" s="31"/>
      <c r="M37" s="31"/>
      <c r="N37" s="31"/>
    </row>
    <row r="38" spans="1:14" x14ac:dyDescent="0.35">
      <c r="A38" s="31"/>
      <c r="B38" s="31"/>
      <c r="C38" s="31"/>
      <c r="D38" s="31"/>
      <c r="E38" s="31"/>
      <c r="F38" s="31"/>
      <c r="G38" s="31"/>
      <c r="H38" s="31"/>
      <c r="I38" s="31"/>
      <c r="J38" s="31"/>
      <c r="K38" s="31"/>
      <c r="L38" s="31"/>
      <c r="M38" s="31"/>
      <c r="N38" s="31"/>
    </row>
    <row r="39" spans="1:14" x14ac:dyDescent="0.35">
      <c r="A39" s="31"/>
      <c r="B39" s="31"/>
      <c r="C39" s="31"/>
      <c r="D39" s="31"/>
      <c r="E39" s="31"/>
      <c r="F39" s="31"/>
      <c r="G39" s="31"/>
      <c r="H39" s="31"/>
      <c r="I39" s="31"/>
      <c r="J39" s="31"/>
      <c r="K39" s="31"/>
      <c r="L39" s="31"/>
      <c r="M39" s="31"/>
      <c r="N39" s="31"/>
    </row>
    <row r="40" spans="1:14" x14ac:dyDescent="0.35">
      <c r="A40" s="31"/>
      <c r="B40" s="31"/>
      <c r="C40" s="31"/>
      <c r="D40" s="31"/>
      <c r="E40" s="31"/>
      <c r="F40" s="31"/>
      <c r="G40" s="31"/>
      <c r="H40" s="31"/>
      <c r="I40" s="31"/>
      <c r="J40" s="31"/>
      <c r="K40" s="31"/>
      <c r="L40" s="31"/>
      <c r="M40" s="31"/>
      <c r="N40" s="31"/>
    </row>
    <row r="41" spans="1:14" x14ac:dyDescent="0.35">
      <c r="A41" s="31"/>
      <c r="B41" s="31"/>
      <c r="C41" s="31"/>
      <c r="D41" s="31"/>
      <c r="E41" s="31"/>
      <c r="F41" s="31"/>
      <c r="G41" s="31"/>
      <c r="H41" s="31"/>
      <c r="I41" s="31"/>
      <c r="J41" s="31"/>
      <c r="K41" s="31"/>
      <c r="L41" s="31"/>
      <c r="M41" s="31"/>
      <c r="N41" s="31"/>
    </row>
    <row r="42" spans="1:14" x14ac:dyDescent="0.35">
      <c r="A42" s="31"/>
      <c r="B42" s="31"/>
      <c r="C42" s="31"/>
      <c r="D42" s="31"/>
      <c r="E42" s="31"/>
      <c r="F42" s="31"/>
      <c r="G42" s="31"/>
      <c r="H42" s="31"/>
      <c r="I42" s="31"/>
      <c r="J42" s="31"/>
      <c r="K42" s="31"/>
      <c r="L42" s="31"/>
      <c r="M42" s="31"/>
      <c r="N42" s="31"/>
    </row>
  </sheetData>
  <mergeCells count="34">
    <mergeCell ref="B32:D32"/>
    <mergeCell ref="B33:D33"/>
    <mergeCell ref="B34:D34"/>
    <mergeCell ref="A22:D22"/>
    <mergeCell ref="A24:D24"/>
    <mergeCell ref="A28:D28"/>
    <mergeCell ref="B26:D26"/>
    <mergeCell ref="A30:D30"/>
    <mergeCell ref="A29:D29"/>
    <mergeCell ref="B31:D31"/>
    <mergeCell ref="B25:D25"/>
    <mergeCell ref="B27:D27"/>
    <mergeCell ref="A23:D23"/>
    <mergeCell ref="B21:D21"/>
    <mergeCell ref="B5:D5"/>
    <mergeCell ref="B6:D6"/>
    <mergeCell ref="B9:D9"/>
    <mergeCell ref="A3:D3"/>
    <mergeCell ref="B16:D16"/>
    <mergeCell ref="B17:D17"/>
    <mergeCell ref="B18:D18"/>
    <mergeCell ref="B19:D19"/>
    <mergeCell ref="B20:D20"/>
    <mergeCell ref="B10:D10"/>
    <mergeCell ref="B11:D11"/>
    <mergeCell ref="B13:D13"/>
    <mergeCell ref="B14:D14"/>
    <mergeCell ref="B15:D15"/>
    <mergeCell ref="B12:D12"/>
    <mergeCell ref="A1:D1"/>
    <mergeCell ref="A2:D2"/>
    <mergeCell ref="B4:D4"/>
    <mergeCell ref="B8:D8"/>
    <mergeCell ref="B7:D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E78A-9ECE-4545-8C56-78E8956718B2}">
  <sheetPr>
    <tabColor rgb="FFCC6600"/>
  </sheetPr>
  <dimension ref="A1:I51"/>
  <sheetViews>
    <sheetView zoomScale="84" zoomScaleNormal="84" workbookViewId="0">
      <selection sqref="A1:C1"/>
    </sheetView>
  </sheetViews>
  <sheetFormatPr defaultColWidth="8.7109375" defaultRowHeight="21" x14ac:dyDescent="0.35"/>
  <cols>
    <col min="1" max="1" width="71.7109375" style="81" customWidth="1"/>
    <col min="2" max="2" width="81.7109375" style="81" customWidth="1"/>
    <col min="3" max="3" width="68.7109375" style="81" customWidth="1"/>
    <col min="4" max="16384" width="8.7109375" style="81"/>
  </cols>
  <sheetData>
    <row r="1" spans="1:3" ht="15" customHeight="1" x14ac:dyDescent="0.35">
      <c r="A1" s="370"/>
      <c r="B1" s="371"/>
      <c r="C1" s="417"/>
    </row>
    <row r="2" spans="1:3" s="85" customFormat="1" ht="30" customHeight="1" x14ac:dyDescent="0.25">
      <c r="A2" s="373" t="s">
        <v>456</v>
      </c>
      <c r="B2" s="373"/>
      <c r="C2" s="373"/>
    </row>
    <row r="3" spans="1:3" ht="15" customHeight="1" x14ac:dyDescent="0.35">
      <c r="A3" s="370"/>
      <c r="B3" s="371"/>
      <c r="C3" s="417"/>
    </row>
    <row r="4" spans="1:3" ht="30" customHeight="1" x14ac:dyDescent="0.35">
      <c r="A4" s="343" t="s">
        <v>0</v>
      </c>
      <c r="B4" s="343" t="s">
        <v>1</v>
      </c>
      <c r="C4" s="343" t="s">
        <v>2</v>
      </c>
    </row>
    <row r="5" spans="1:3" ht="42" x14ac:dyDescent="0.35">
      <c r="A5" s="233" t="s">
        <v>363</v>
      </c>
      <c r="B5" s="232" t="s">
        <v>364</v>
      </c>
      <c r="C5" s="232" t="s">
        <v>947</v>
      </c>
    </row>
    <row r="6" spans="1:3" ht="63" x14ac:dyDescent="0.35">
      <c r="A6" s="233" t="s">
        <v>365</v>
      </c>
      <c r="B6" s="232" t="s">
        <v>366</v>
      </c>
      <c r="C6" s="232" t="s">
        <v>948</v>
      </c>
    </row>
    <row r="7" spans="1:3" ht="42" x14ac:dyDescent="0.35">
      <c r="A7" s="233" t="s">
        <v>367</v>
      </c>
      <c r="B7" s="232" t="s">
        <v>994</v>
      </c>
      <c r="C7" s="232" t="s">
        <v>995</v>
      </c>
    </row>
    <row r="8" spans="1:3" ht="63" x14ac:dyDescent="0.35">
      <c r="A8" s="233" t="s">
        <v>369</v>
      </c>
      <c r="B8" s="232" t="s">
        <v>370</v>
      </c>
      <c r="C8" s="234" t="s">
        <v>949</v>
      </c>
    </row>
    <row r="9" spans="1:3" ht="42" x14ac:dyDescent="0.35">
      <c r="A9" s="233" t="s">
        <v>371</v>
      </c>
      <c r="B9" s="232" t="s">
        <v>372</v>
      </c>
      <c r="C9" s="232" t="s">
        <v>950</v>
      </c>
    </row>
    <row r="10" spans="1:3" ht="105" x14ac:dyDescent="0.35">
      <c r="A10" s="233" t="s">
        <v>373</v>
      </c>
      <c r="B10" s="232" t="s">
        <v>455</v>
      </c>
      <c r="C10" s="232" t="s">
        <v>951</v>
      </c>
    </row>
    <row r="11" spans="1:3" ht="294" x14ac:dyDescent="0.35">
      <c r="A11" s="233" t="s">
        <v>375</v>
      </c>
      <c r="B11" s="232" t="s">
        <v>457</v>
      </c>
      <c r="C11" s="232" t="s">
        <v>952</v>
      </c>
    </row>
    <row r="12" spans="1:3" ht="168" x14ac:dyDescent="0.35">
      <c r="A12" s="233" t="s">
        <v>377</v>
      </c>
      <c r="B12" s="232" t="s">
        <v>378</v>
      </c>
      <c r="C12" s="232" t="s">
        <v>953</v>
      </c>
    </row>
    <row r="13" spans="1:3" ht="189" x14ac:dyDescent="0.35">
      <c r="A13" s="233" t="s">
        <v>380</v>
      </c>
      <c r="B13" s="232" t="s">
        <v>381</v>
      </c>
      <c r="C13" s="232" t="s">
        <v>954</v>
      </c>
    </row>
    <row r="14" spans="1:3" ht="249.75" customHeight="1" x14ac:dyDescent="0.35">
      <c r="A14" s="235" t="s">
        <v>383</v>
      </c>
      <c r="B14" s="232" t="s">
        <v>458</v>
      </c>
      <c r="C14" s="232" t="s">
        <v>955</v>
      </c>
    </row>
    <row r="15" spans="1:3" ht="43.5" customHeight="1" x14ac:dyDescent="0.35">
      <c r="A15" s="236" t="s">
        <v>384</v>
      </c>
      <c r="B15" s="232" t="s">
        <v>459</v>
      </c>
      <c r="C15" s="232" t="s">
        <v>956</v>
      </c>
    </row>
    <row r="16" spans="1:3" ht="105" x14ac:dyDescent="0.35">
      <c r="A16" s="237" t="s">
        <v>385</v>
      </c>
      <c r="B16" s="238" t="s">
        <v>957</v>
      </c>
      <c r="C16" s="238" t="s">
        <v>958</v>
      </c>
    </row>
    <row r="17" spans="1:9" s="106" customFormat="1" ht="105" x14ac:dyDescent="0.35">
      <c r="A17" s="239" t="s">
        <v>987</v>
      </c>
      <c r="B17" s="232" t="s">
        <v>959</v>
      </c>
      <c r="C17" s="232" t="s">
        <v>956</v>
      </c>
      <c r="D17" s="105"/>
      <c r="E17" s="105"/>
      <c r="F17" s="105"/>
      <c r="G17" s="105"/>
      <c r="H17" s="105"/>
      <c r="I17" s="105"/>
    </row>
    <row r="18" spans="1:9" ht="63" x14ac:dyDescent="0.35">
      <c r="A18" s="233" t="s">
        <v>988</v>
      </c>
      <c r="B18" s="232" t="s">
        <v>461</v>
      </c>
      <c r="C18" s="232" t="s">
        <v>960</v>
      </c>
    </row>
    <row r="19" spans="1:9" ht="63" x14ac:dyDescent="0.35">
      <c r="A19" s="233" t="s">
        <v>391</v>
      </c>
      <c r="B19" s="232" t="s">
        <v>392</v>
      </c>
      <c r="C19" s="232" t="s">
        <v>961</v>
      </c>
    </row>
    <row r="20" spans="1:9" ht="84.75" thickBot="1" x14ac:dyDescent="0.4">
      <c r="A20" s="233" t="s">
        <v>394</v>
      </c>
      <c r="B20" s="232" t="s">
        <v>395</v>
      </c>
      <c r="C20" s="232" t="s">
        <v>962</v>
      </c>
    </row>
    <row r="21" spans="1:9" ht="231.75" thickBot="1" x14ac:dyDescent="0.4">
      <c r="A21" s="240" t="s">
        <v>398</v>
      </c>
      <c r="B21" s="241" t="s">
        <v>399</v>
      </c>
      <c r="C21" s="242" t="s">
        <v>400</v>
      </c>
    </row>
    <row r="22" spans="1:9" ht="63.75" thickBot="1" x14ac:dyDescent="0.4">
      <c r="A22" s="243" t="s">
        <v>401</v>
      </c>
      <c r="B22" s="244" t="s">
        <v>963</v>
      </c>
      <c r="C22" s="232" t="s">
        <v>964</v>
      </c>
    </row>
    <row r="23" spans="1:9" ht="42.75" thickBot="1" x14ac:dyDescent="0.4">
      <c r="A23" s="240" t="s">
        <v>404</v>
      </c>
      <c r="B23" s="245" t="s">
        <v>23</v>
      </c>
      <c r="C23" s="246" t="s">
        <v>405</v>
      </c>
    </row>
    <row r="24" spans="1:9" ht="147.75" thickBot="1" x14ac:dyDescent="0.4">
      <c r="A24" s="240" t="s">
        <v>406</v>
      </c>
      <c r="B24" s="241" t="s">
        <v>407</v>
      </c>
      <c r="C24" s="247" t="s">
        <v>965</v>
      </c>
    </row>
    <row r="25" spans="1:9" ht="63.75" thickBot="1" x14ac:dyDescent="0.4">
      <c r="A25" s="243" t="s">
        <v>409</v>
      </c>
      <c r="B25" s="241" t="s">
        <v>410</v>
      </c>
      <c r="C25" s="247" t="s">
        <v>966</v>
      </c>
    </row>
    <row r="26" spans="1:9" s="107" customFormat="1" ht="63.75" thickBot="1" x14ac:dyDescent="0.4">
      <c r="A26" s="248" t="s">
        <v>412</v>
      </c>
      <c r="B26" s="244" t="s">
        <v>413</v>
      </c>
      <c r="C26" s="242" t="s">
        <v>414</v>
      </c>
    </row>
    <row r="27" spans="1:9" ht="21.75" thickBot="1" x14ac:dyDescent="0.4">
      <c r="A27" s="249" t="s">
        <v>415</v>
      </c>
      <c r="B27" s="250" t="s">
        <v>416</v>
      </c>
      <c r="C27" s="251" t="s">
        <v>417</v>
      </c>
    </row>
    <row r="28" spans="1:9" ht="105" x14ac:dyDescent="0.35">
      <c r="A28" s="255" t="s">
        <v>989</v>
      </c>
      <c r="B28" s="232" t="s">
        <v>968</v>
      </c>
      <c r="C28" s="232" t="s">
        <v>969</v>
      </c>
    </row>
    <row r="29" spans="1:9" ht="147" x14ac:dyDescent="0.35">
      <c r="A29" s="255" t="s">
        <v>423</v>
      </c>
      <c r="B29" s="256" t="s">
        <v>970</v>
      </c>
      <c r="C29" s="256" t="s">
        <v>971</v>
      </c>
    </row>
    <row r="30" spans="1:9" ht="252" x14ac:dyDescent="0.35">
      <c r="A30" s="255" t="s">
        <v>990</v>
      </c>
      <c r="B30" s="256" t="s">
        <v>972</v>
      </c>
      <c r="C30" s="256" t="s">
        <v>973</v>
      </c>
    </row>
    <row r="31" spans="1:9" ht="42" x14ac:dyDescent="0.35">
      <c r="A31" s="255" t="s">
        <v>991</v>
      </c>
      <c r="B31" s="257" t="s">
        <v>974</v>
      </c>
      <c r="C31" s="256" t="s">
        <v>431</v>
      </c>
    </row>
    <row r="32" spans="1:9" ht="315" x14ac:dyDescent="0.35">
      <c r="A32" s="258" t="s">
        <v>992</v>
      </c>
      <c r="B32" s="256" t="s">
        <v>433</v>
      </c>
      <c r="C32" s="256" t="s">
        <v>975</v>
      </c>
    </row>
    <row r="33" spans="1:3" ht="357" x14ac:dyDescent="0.35">
      <c r="A33" s="233" t="s">
        <v>435</v>
      </c>
      <c r="B33" s="256" t="s">
        <v>976</v>
      </c>
      <c r="C33" s="256" t="s">
        <v>977</v>
      </c>
    </row>
    <row r="34" spans="1:3" ht="105" x14ac:dyDescent="0.35">
      <c r="A34" s="259" t="s">
        <v>438</v>
      </c>
      <c r="B34" s="256" t="s">
        <v>978</v>
      </c>
      <c r="C34" s="256" t="s">
        <v>979</v>
      </c>
    </row>
    <row r="35" spans="1:3" ht="63" x14ac:dyDescent="0.35">
      <c r="A35" s="233" t="s">
        <v>441</v>
      </c>
      <c r="B35" s="256" t="s">
        <v>980</v>
      </c>
      <c r="C35" s="256" t="s">
        <v>981</v>
      </c>
    </row>
    <row r="36" spans="1:3" ht="252" x14ac:dyDescent="0.35">
      <c r="A36" s="233" t="s">
        <v>444</v>
      </c>
      <c r="B36" s="260" t="s">
        <v>982</v>
      </c>
      <c r="C36" s="232" t="s">
        <v>983</v>
      </c>
    </row>
    <row r="37" spans="1:3" ht="252" x14ac:dyDescent="0.35">
      <c r="A37" s="116" t="s">
        <v>446</v>
      </c>
      <c r="B37" s="109" t="s">
        <v>447</v>
      </c>
      <c r="C37" s="232" t="s">
        <v>984</v>
      </c>
    </row>
    <row r="38" spans="1:3" ht="273" x14ac:dyDescent="0.35">
      <c r="A38" s="117" t="s">
        <v>448</v>
      </c>
      <c r="B38" s="109" t="s">
        <v>449</v>
      </c>
      <c r="C38" s="232" t="s">
        <v>984</v>
      </c>
    </row>
    <row r="39" spans="1:3" ht="409.5" x14ac:dyDescent="0.35">
      <c r="A39" s="118" t="s">
        <v>450</v>
      </c>
      <c r="B39" s="109" t="s">
        <v>451</v>
      </c>
      <c r="C39" s="232" t="s">
        <v>984</v>
      </c>
    </row>
    <row r="40" spans="1:3" ht="409.5" x14ac:dyDescent="0.35">
      <c r="A40" s="230" t="s">
        <v>993</v>
      </c>
      <c r="B40" s="112" t="s">
        <v>452</v>
      </c>
      <c r="C40" s="232" t="s">
        <v>985</v>
      </c>
    </row>
    <row r="41" spans="1:3" ht="147" x14ac:dyDescent="0.35">
      <c r="A41" s="108" t="s">
        <v>453</v>
      </c>
      <c r="B41" s="112" t="s">
        <v>454</v>
      </c>
      <c r="C41" s="261" t="s">
        <v>986</v>
      </c>
    </row>
    <row r="42" spans="1:3" ht="147" x14ac:dyDescent="0.35">
      <c r="A42" s="233" t="s">
        <v>996</v>
      </c>
      <c r="B42" s="109" t="s">
        <v>997</v>
      </c>
      <c r="C42" s="232"/>
    </row>
    <row r="43" spans="1:3" ht="42" x14ac:dyDescent="0.35">
      <c r="A43" s="233" t="s">
        <v>998</v>
      </c>
      <c r="B43" s="109" t="s">
        <v>999</v>
      </c>
      <c r="C43" s="232"/>
    </row>
    <row r="44" spans="1:3" ht="189" x14ac:dyDescent="0.35">
      <c r="A44" s="233" t="s">
        <v>1000</v>
      </c>
      <c r="B44" s="109" t="s">
        <v>1001</v>
      </c>
      <c r="C44" s="232"/>
    </row>
    <row r="45" spans="1:3" ht="84" x14ac:dyDescent="0.35">
      <c r="A45" s="233" t="s">
        <v>1002</v>
      </c>
      <c r="B45" s="109" t="s">
        <v>1003</v>
      </c>
      <c r="C45" s="232"/>
    </row>
    <row r="46" spans="1:3" x14ac:dyDescent="0.35">
      <c r="A46" s="233" t="s">
        <v>1004</v>
      </c>
      <c r="B46" s="109" t="s">
        <v>1005</v>
      </c>
      <c r="C46" s="232"/>
    </row>
    <row r="47" spans="1:3" ht="147" x14ac:dyDescent="0.35">
      <c r="A47" s="233" t="s">
        <v>1006</v>
      </c>
      <c r="B47" s="109" t="s">
        <v>1007</v>
      </c>
      <c r="C47" s="232" t="s">
        <v>1017</v>
      </c>
    </row>
    <row r="48" spans="1:3" ht="147" x14ac:dyDescent="0.35">
      <c r="A48" s="233" t="s">
        <v>1008</v>
      </c>
      <c r="B48" s="109" t="s">
        <v>1009</v>
      </c>
      <c r="C48" s="232" t="s">
        <v>1010</v>
      </c>
    </row>
    <row r="49" spans="1:3" ht="147.75" thickBot="1" x14ac:dyDescent="0.4">
      <c r="A49" s="233" t="s">
        <v>1011</v>
      </c>
      <c r="B49" s="109" t="s">
        <v>1012</v>
      </c>
      <c r="C49" s="232" t="s">
        <v>1013</v>
      </c>
    </row>
    <row r="50" spans="1:3" ht="84.75" thickBot="1" x14ac:dyDescent="0.4">
      <c r="A50" s="267" t="s">
        <v>1018</v>
      </c>
      <c r="B50" s="268" t="s">
        <v>407</v>
      </c>
      <c r="C50" s="269" t="s">
        <v>1019</v>
      </c>
    </row>
    <row r="51" spans="1:3" ht="63" x14ac:dyDescent="0.35">
      <c r="A51" s="262" t="s">
        <v>1014</v>
      </c>
      <c r="B51" s="231" t="s">
        <v>1015</v>
      </c>
      <c r="C51" s="263" t="s">
        <v>1016</v>
      </c>
    </row>
  </sheetData>
  <sheetProtection algorithmName="SHA-512" hashValue="FI+9Ke3D6juH0FT7dayyo0hIGc3U1QYTpLnoKu/TCB/4LJV6clXo2f4bYnd8zFeY/N/5aVlZCeYzZrdiM1suDw==" saltValue="AszBuwYX+ibHoqOdiObKYw==" spinCount="100000" sheet="1" objects="1" scenarios="1"/>
  <mergeCells count="3">
    <mergeCell ref="A1:C1"/>
    <mergeCell ref="A2:C2"/>
    <mergeCell ref="A3:C3"/>
  </mergeCells>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F513A-F920-4E6C-B21E-8D9EB0F54C90}">
  <sheetPr>
    <tabColor rgb="FFFF9999"/>
  </sheetPr>
  <dimension ref="A1:C10"/>
  <sheetViews>
    <sheetView workbookViewId="0">
      <selection sqref="A1:C1"/>
    </sheetView>
  </sheetViews>
  <sheetFormatPr defaultColWidth="8.7109375" defaultRowHeight="15" x14ac:dyDescent="0.25"/>
  <cols>
    <col min="1" max="1" width="38" style="7" customWidth="1"/>
    <col min="2" max="2" width="46.42578125" style="7" customWidth="1"/>
    <col min="3" max="3" width="68.5703125" style="7" customWidth="1"/>
    <col min="4" max="16384" width="8.7109375" style="7"/>
  </cols>
  <sheetData>
    <row r="1" spans="1:3" x14ac:dyDescent="0.25">
      <c r="A1" s="401"/>
      <c r="B1" s="402"/>
      <c r="C1" s="403"/>
    </row>
    <row r="2" spans="1:3" s="41" customFormat="1" ht="30" customHeight="1" x14ac:dyDescent="0.25">
      <c r="A2" s="373" t="s">
        <v>780</v>
      </c>
      <c r="B2" s="373"/>
      <c r="C2" s="373"/>
    </row>
    <row r="3" spans="1:3" x14ac:dyDescent="0.25">
      <c r="A3" s="9"/>
      <c r="B3" s="10"/>
      <c r="C3" s="11"/>
    </row>
    <row r="4" spans="1:3" ht="30" customHeight="1" x14ac:dyDescent="0.25">
      <c r="A4" s="332" t="s">
        <v>0</v>
      </c>
      <c r="B4" s="332" t="s">
        <v>1</v>
      </c>
      <c r="C4" s="332" t="s">
        <v>2</v>
      </c>
    </row>
    <row r="5" spans="1:3" ht="150" x14ac:dyDescent="0.25">
      <c r="A5" s="42" t="s">
        <v>360</v>
      </c>
      <c r="B5" s="266" t="s">
        <v>361</v>
      </c>
      <c r="C5" s="104" t="s">
        <v>362</v>
      </c>
    </row>
    <row r="6" spans="1:3" ht="189" x14ac:dyDescent="0.35">
      <c r="A6" s="271" t="s">
        <v>1020</v>
      </c>
      <c r="B6" s="266" t="s">
        <v>1021</v>
      </c>
      <c r="C6" s="104"/>
    </row>
    <row r="7" spans="1:3" ht="84" x14ac:dyDescent="0.35">
      <c r="A7" s="13" t="s">
        <v>675</v>
      </c>
      <c r="B7" s="265" t="s">
        <v>273</v>
      </c>
      <c r="C7" s="264"/>
    </row>
    <row r="8" spans="1:3" ht="56.65" customHeight="1" x14ac:dyDescent="0.35">
      <c r="A8" s="13" t="s">
        <v>676</v>
      </c>
      <c r="B8" s="264" t="s">
        <v>273</v>
      </c>
      <c r="C8" s="264"/>
    </row>
    <row r="9" spans="1:3" ht="31.9" customHeight="1" x14ac:dyDescent="0.35">
      <c r="A9" s="13" t="s">
        <v>677</v>
      </c>
      <c r="B9" s="264" t="s">
        <v>680</v>
      </c>
      <c r="C9" s="264"/>
    </row>
    <row r="10" spans="1:3" ht="63" x14ac:dyDescent="0.35">
      <c r="A10" s="13" t="s">
        <v>678</v>
      </c>
      <c r="B10" s="264" t="s">
        <v>679</v>
      </c>
      <c r="C10" s="264"/>
    </row>
  </sheetData>
  <sheetProtection algorithmName="SHA-512" hashValue="VzIPtBUDPZFlGCkDnC55e/s4cJFH4cp+FLQSCl/s/lTN9k19H/UQHOAQgqQvuUUC5pKgeVMoWLly+vMAH05ksw==" saltValue="8jm+ihCzxoQ+hA+xDrWkow==" spinCount="100000" sheet="1" objects="1" scenarios="1"/>
  <mergeCells count="2">
    <mergeCell ref="A1:C1"/>
    <mergeCell ref="A2:C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8DA0A-8E35-42C8-88BB-949FC218E41F}">
  <sheetPr>
    <tabColor rgb="FFD60093"/>
  </sheetPr>
  <dimension ref="A1:C11"/>
  <sheetViews>
    <sheetView zoomScale="80" zoomScaleNormal="80" workbookViewId="0">
      <selection sqref="A1:C1"/>
    </sheetView>
  </sheetViews>
  <sheetFormatPr defaultColWidth="8.7109375" defaultRowHeight="15" x14ac:dyDescent="0.25"/>
  <cols>
    <col min="1" max="1" width="71.7109375" style="7" customWidth="1"/>
    <col min="2" max="2" width="81.7109375" style="7" customWidth="1"/>
    <col min="3" max="3" width="76.28515625" style="7" customWidth="1"/>
    <col min="4" max="16384" width="8.7109375" style="7"/>
  </cols>
  <sheetData>
    <row r="1" spans="1:3" x14ac:dyDescent="0.25">
      <c r="A1" s="401"/>
      <c r="B1" s="402"/>
      <c r="C1" s="403"/>
    </row>
    <row r="2" spans="1:3" ht="29.65" customHeight="1" x14ac:dyDescent="0.25">
      <c r="A2" s="373" t="s">
        <v>636</v>
      </c>
      <c r="B2" s="373"/>
      <c r="C2" s="373"/>
    </row>
    <row r="3" spans="1:3" x14ac:dyDescent="0.25">
      <c r="A3" s="9"/>
      <c r="B3" s="10"/>
      <c r="C3" s="11"/>
    </row>
    <row r="4" spans="1:3" s="45" customFormat="1" ht="30" customHeight="1" x14ac:dyDescent="0.25">
      <c r="A4" s="331" t="s">
        <v>0</v>
      </c>
      <c r="B4" s="331" t="s">
        <v>1</v>
      </c>
      <c r="C4" s="331" t="s">
        <v>2</v>
      </c>
    </row>
    <row r="5" spans="1:3" ht="148.5" customHeight="1" x14ac:dyDescent="0.25">
      <c r="A5" s="318" t="s">
        <v>251</v>
      </c>
      <c r="B5" s="319" t="s">
        <v>1115</v>
      </c>
      <c r="C5" s="319" t="s">
        <v>802</v>
      </c>
    </row>
    <row r="6" spans="1:3" ht="111.75" customHeight="1" x14ac:dyDescent="0.25">
      <c r="A6" s="318" t="s">
        <v>252</v>
      </c>
      <c r="B6" s="319" t="s">
        <v>1116</v>
      </c>
      <c r="C6" s="319" t="s">
        <v>253</v>
      </c>
    </row>
    <row r="7" spans="1:3" ht="78" x14ac:dyDescent="0.25">
      <c r="A7" s="318" t="s">
        <v>255</v>
      </c>
      <c r="B7" s="319" t="s">
        <v>265</v>
      </c>
      <c r="C7" s="319" t="s">
        <v>256</v>
      </c>
    </row>
    <row r="8" spans="1:3" ht="117" x14ac:dyDescent="0.25">
      <c r="A8" s="320" t="s">
        <v>257</v>
      </c>
      <c r="B8" s="321" t="s">
        <v>1117</v>
      </c>
      <c r="C8" s="321" t="s">
        <v>803</v>
      </c>
    </row>
    <row r="9" spans="1:3" ht="78" x14ac:dyDescent="0.25">
      <c r="A9" s="320" t="s">
        <v>259</v>
      </c>
      <c r="B9" s="321" t="s">
        <v>1118</v>
      </c>
      <c r="C9" s="321" t="s">
        <v>1119</v>
      </c>
    </row>
    <row r="10" spans="1:3" ht="39" x14ac:dyDescent="0.25">
      <c r="A10" s="320" t="s">
        <v>1120</v>
      </c>
      <c r="B10" s="321" t="s">
        <v>1121</v>
      </c>
      <c r="C10" s="321" t="s">
        <v>1122</v>
      </c>
    </row>
    <row r="11" spans="1:3" ht="156" x14ac:dyDescent="0.25">
      <c r="A11" s="320" t="s">
        <v>1123</v>
      </c>
      <c r="B11" s="321" t="s">
        <v>1124</v>
      </c>
      <c r="C11" s="321" t="s">
        <v>1125</v>
      </c>
    </row>
  </sheetData>
  <sheetProtection algorithmName="SHA-512" hashValue="F+FmJSyZL+nI26ssfRmH2iCpu1DEmAp01zNTZ4BHH+n+HrpW5vMHRU+m3Xpt1dwBJ+QoVgjuJEEzwJwUckkELA==" saltValue="4OjZ1S/HRLpayETzloA5fg==" spinCount="100000" sheet="1" objects="1" scenarios="1"/>
  <mergeCells count="2">
    <mergeCell ref="A1:C1"/>
    <mergeCell ref="A2:C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E1B3-A280-4CC0-9292-070DBFC66E31}">
  <sheetPr>
    <tabColor theme="7" tint="0.79998168889431442"/>
  </sheetPr>
  <dimension ref="A1:C10"/>
  <sheetViews>
    <sheetView zoomScale="90" zoomScaleNormal="90" workbookViewId="0">
      <selection sqref="A1:C1"/>
    </sheetView>
  </sheetViews>
  <sheetFormatPr defaultColWidth="8.7109375" defaultRowHeight="15" x14ac:dyDescent="0.25"/>
  <cols>
    <col min="1" max="1" width="71.7109375" style="7" customWidth="1"/>
    <col min="2" max="2" width="75.28515625" style="7" customWidth="1"/>
    <col min="3" max="3" width="77.5703125" style="7" customWidth="1"/>
    <col min="4" max="16384" width="8.7109375" style="7"/>
  </cols>
  <sheetData>
    <row r="1" spans="1:3" x14ac:dyDescent="0.25">
      <c r="A1" s="401"/>
      <c r="B1" s="402"/>
      <c r="C1" s="403"/>
    </row>
    <row r="2" spans="1:3" ht="30.6" customHeight="1" x14ac:dyDescent="0.25">
      <c r="A2" s="373" t="s">
        <v>707</v>
      </c>
      <c r="B2" s="373"/>
      <c r="C2" s="373"/>
    </row>
    <row r="3" spans="1:3" x14ac:dyDescent="0.25">
      <c r="A3" s="401"/>
      <c r="B3" s="402"/>
      <c r="C3" s="403"/>
    </row>
    <row r="4" spans="1:3" ht="30" customHeight="1" x14ac:dyDescent="0.25">
      <c r="A4" s="331" t="s">
        <v>0</v>
      </c>
      <c r="B4" s="331" t="s">
        <v>1</v>
      </c>
      <c r="C4" s="331" t="s">
        <v>2</v>
      </c>
    </row>
    <row r="5" spans="1:3" ht="73.900000000000006" customHeight="1" x14ac:dyDescent="0.25">
      <c r="A5" s="24" t="s">
        <v>708</v>
      </c>
      <c r="B5" s="222" t="s">
        <v>709</v>
      </c>
      <c r="C5" s="172"/>
    </row>
    <row r="6" spans="1:3" ht="84.6" customHeight="1" x14ac:dyDescent="0.25">
      <c r="A6" s="24" t="s">
        <v>710</v>
      </c>
      <c r="B6" s="222" t="s">
        <v>711</v>
      </c>
      <c r="C6" s="172"/>
    </row>
    <row r="7" spans="1:3" ht="120" customHeight="1" x14ac:dyDescent="0.25">
      <c r="A7" s="224" t="s">
        <v>712</v>
      </c>
      <c r="B7" s="229" t="s">
        <v>946</v>
      </c>
      <c r="C7" s="172"/>
    </row>
    <row r="8" spans="1:3" ht="190.15" customHeight="1" x14ac:dyDescent="0.25">
      <c r="A8" s="223" t="s">
        <v>714</v>
      </c>
      <c r="B8" s="170" t="s">
        <v>715</v>
      </c>
      <c r="C8" s="172"/>
    </row>
    <row r="9" spans="1:3" ht="236.65" customHeight="1" x14ac:dyDescent="0.25">
      <c r="A9" s="223" t="s">
        <v>716</v>
      </c>
      <c r="B9" s="170" t="s">
        <v>945</v>
      </c>
      <c r="C9" s="172"/>
    </row>
    <row r="10" spans="1:3" ht="94.9" customHeight="1" x14ac:dyDescent="0.25">
      <c r="A10" s="223" t="s">
        <v>718</v>
      </c>
      <c r="B10" s="170" t="s">
        <v>719</v>
      </c>
      <c r="C10" s="172"/>
    </row>
  </sheetData>
  <sheetProtection algorithmName="SHA-512" hashValue="aTC6zSRAzwvjzFDCz1iek/xUvc5xpO5PwSqut2g2QHc8OQysJEgIS7MJjRK0QZBJ3STQI/iirWRncx+G4G4G9g==" saltValue="f3hd3eGtOQvHZnkofwQFYQ==" spinCount="100000" sheet="1" objects="1" scenarios="1"/>
  <mergeCells count="3">
    <mergeCell ref="A1:C1"/>
    <mergeCell ref="A2:C2"/>
    <mergeCell ref="A3:C3"/>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85B2-D4DE-4885-925B-1C180706EEDB}">
  <sheetPr>
    <tabColor rgb="FF9966FF"/>
  </sheetPr>
  <dimension ref="A1:C8"/>
  <sheetViews>
    <sheetView zoomScale="86" zoomScaleNormal="86" workbookViewId="0">
      <selection sqref="A1:C1"/>
    </sheetView>
  </sheetViews>
  <sheetFormatPr defaultColWidth="8.7109375" defaultRowHeight="21" x14ac:dyDescent="0.35"/>
  <cols>
    <col min="1" max="1" width="71.7109375" style="85" customWidth="1"/>
    <col min="2" max="2" width="91.28515625" style="85" customWidth="1"/>
    <col min="3" max="3" width="108.28515625" style="85" customWidth="1"/>
    <col min="4" max="16384" width="8.7109375" style="81"/>
  </cols>
  <sheetData>
    <row r="1" spans="1:3" x14ac:dyDescent="0.35">
      <c r="A1" s="462"/>
      <c r="B1" s="463"/>
      <c r="C1" s="464"/>
    </row>
    <row r="2" spans="1:3" ht="30" customHeight="1" x14ac:dyDescent="0.35">
      <c r="A2" s="373" t="s">
        <v>755</v>
      </c>
      <c r="B2" s="373"/>
      <c r="C2" s="373"/>
    </row>
    <row r="3" spans="1:3" x14ac:dyDescent="0.35">
      <c r="A3" s="82"/>
      <c r="B3" s="83"/>
      <c r="C3" s="84"/>
    </row>
    <row r="4" spans="1:3" ht="30" customHeight="1" x14ac:dyDescent="0.35">
      <c r="A4" s="331" t="s">
        <v>0</v>
      </c>
      <c r="B4" s="331" t="s">
        <v>1</v>
      </c>
      <c r="C4" s="331" t="s">
        <v>2</v>
      </c>
    </row>
    <row r="5" spans="1:3" ht="393.6" customHeight="1" x14ac:dyDescent="0.35">
      <c r="A5" s="213" t="s">
        <v>237</v>
      </c>
      <c r="B5" s="214" t="s">
        <v>848</v>
      </c>
      <c r="C5" s="214" t="s">
        <v>849</v>
      </c>
    </row>
    <row r="6" spans="1:3" s="86" customFormat="1" ht="105" x14ac:dyDescent="0.25">
      <c r="A6" s="213" t="s">
        <v>850</v>
      </c>
      <c r="B6" s="214" t="s">
        <v>851</v>
      </c>
      <c r="C6" s="214" t="s">
        <v>852</v>
      </c>
    </row>
    <row r="7" spans="1:3" s="86" customFormat="1" ht="100.15" customHeight="1" x14ac:dyDescent="0.25">
      <c r="A7" s="213" t="s">
        <v>234</v>
      </c>
      <c r="B7" s="214" t="s">
        <v>853</v>
      </c>
      <c r="C7" s="214" t="s">
        <v>235</v>
      </c>
    </row>
    <row r="8" spans="1:3" s="86" customFormat="1" ht="105" x14ac:dyDescent="0.25">
      <c r="A8" s="213" t="s">
        <v>854</v>
      </c>
      <c r="B8" s="214" t="s">
        <v>671</v>
      </c>
      <c r="C8" s="214"/>
    </row>
  </sheetData>
  <sheetProtection algorithmName="SHA-512" hashValue="DpQfnBhttudS+6Pq8B3AWu787cs3AFiTShxZoQQSURah4Co+gkCwik+7wUCLgm4W9zVxAzPrKMFZcb4F6sfx/g==" saltValue="zChrm2Q1A26A59EFx6kNDw==" spinCount="100000" sheet="1" objects="1" scenarios="1"/>
  <mergeCells count="2">
    <mergeCell ref="A1:C1"/>
    <mergeCell ref="A2:C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5C027-C91F-4C95-BD31-D50FD0B33E88}">
  <sheetPr>
    <tabColor rgb="FF0066FF"/>
  </sheetPr>
  <dimension ref="A1:AJ27"/>
  <sheetViews>
    <sheetView workbookViewId="0">
      <selection sqref="A1:C1"/>
    </sheetView>
  </sheetViews>
  <sheetFormatPr defaultRowHeight="15" x14ac:dyDescent="0.25"/>
  <cols>
    <col min="1" max="1" width="71.7109375" customWidth="1"/>
    <col min="2" max="2" width="81.7109375" customWidth="1"/>
    <col min="3" max="3" width="70.28515625" customWidth="1"/>
  </cols>
  <sheetData>
    <row r="1" spans="1:36" x14ac:dyDescent="0.25">
      <c r="A1" s="372"/>
      <c r="B1" s="372"/>
      <c r="C1" s="372"/>
      <c r="D1" s="26"/>
      <c r="E1" s="26"/>
      <c r="F1" s="26"/>
      <c r="G1" s="26"/>
      <c r="H1" s="26"/>
      <c r="I1" s="26"/>
      <c r="J1" s="26"/>
      <c r="K1" s="26"/>
      <c r="L1" s="26"/>
      <c r="M1" s="26"/>
      <c r="N1" s="26"/>
      <c r="O1" s="26"/>
      <c r="P1" s="26"/>
      <c r="Q1" s="26"/>
      <c r="R1" s="26"/>
      <c r="S1" s="26"/>
      <c r="T1" s="26"/>
      <c r="U1" s="26"/>
      <c r="V1" s="26"/>
      <c r="W1" s="26"/>
      <c r="X1" s="26"/>
      <c r="Y1" s="26"/>
      <c r="Z1" s="26"/>
      <c r="AA1" s="26"/>
    </row>
    <row r="2" spans="1:36" s="90" customFormat="1" ht="30" customHeight="1" x14ac:dyDescent="0.25">
      <c r="A2" s="373" t="s">
        <v>79</v>
      </c>
      <c r="B2" s="373"/>
      <c r="C2" s="373"/>
      <c r="D2" s="5"/>
      <c r="E2" s="5"/>
      <c r="F2" s="5"/>
      <c r="G2" s="5"/>
      <c r="H2" s="5"/>
      <c r="I2" s="5"/>
      <c r="J2" s="5"/>
      <c r="K2" s="5"/>
      <c r="L2" s="5"/>
      <c r="M2" s="5"/>
      <c r="N2" s="5"/>
      <c r="O2" s="5"/>
      <c r="P2" s="5"/>
      <c r="Q2" s="5"/>
      <c r="R2" s="5"/>
      <c r="S2" s="5"/>
      <c r="T2" s="5"/>
      <c r="U2" s="5"/>
      <c r="V2" s="5"/>
      <c r="W2" s="5"/>
      <c r="X2" s="5"/>
      <c r="Y2" s="5"/>
      <c r="Z2" s="5"/>
      <c r="AA2" s="5"/>
    </row>
    <row r="3" spans="1:36" x14ac:dyDescent="0.25">
      <c r="A3" s="93"/>
      <c r="B3" s="93"/>
      <c r="C3" s="93"/>
      <c r="D3" s="26"/>
      <c r="E3" s="26"/>
      <c r="F3" s="26"/>
      <c r="G3" s="26"/>
      <c r="H3" s="26"/>
      <c r="I3" s="26"/>
      <c r="J3" s="26"/>
      <c r="K3" s="26"/>
      <c r="L3" s="26"/>
      <c r="M3" s="26"/>
      <c r="N3" s="26"/>
      <c r="O3" s="26"/>
      <c r="P3" s="26"/>
      <c r="Q3" s="26"/>
      <c r="R3" s="26"/>
      <c r="S3" s="26"/>
      <c r="T3" s="26"/>
      <c r="U3" s="26"/>
      <c r="V3" s="26"/>
      <c r="W3" s="26"/>
      <c r="X3" s="26"/>
      <c r="Y3" s="26"/>
      <c r="Z3" s="26"/>
      <c r="AA3" s="26"/>
    </row>
    <row r="4" spans="1:36" s="90" customFormat="1" ht="30" customHeight="1" x14ac:dyDescent="0.25">
      <c r="A4" s="331" t="s">
        <v>0</v>
      </c>
      <c r="B4" s="331" t="s">
        <v>1</v>
      </c>
      <c r="C4" s="331" t="s">
        <v>2</v>
      </c>
      <c r="D4" s="5"/>
      <c r="E4" s="5"/>
      <c r="F4" s="5"/>
      <c r="G4" s="5"/>
      <c r="H4" s="5"/>
      <c r="I4" s="5"/>
      <c r="J4" s="5"/>
      <c r="K4" s="5"/>
      <c r="L4" s="5"/>
      <c r="M4" s="5"/>
      <c r="N4" s="5"/>
      <c r="O4" s="5"/>
      <c r="P4" s="5"/>
      <c r="Q4" s="5"/>
      <c r="R4" s="5"/>
      <c r="S4" s="5"/>
      <c r="T4" s="5"/>
      <c r="U4" s="5"/>
      <c r="V4" s="5"/>
      <c r="W4" s="5"/>
      <c r="X4" s="5"/>
      <c r="Y4" s="5"/>
      <c r="Z4" s="5"/>
      <c r="AA4" s="5"/>
    </row>
    <row r="5" spans="1:36" s="88" customFormat="1" ht="211.5" customHeight="1" x14ac:dyDescent="0.25">
      <c r="A5" s="64" t="s">
        <v>247</v>
      </c>
      <c r="B5" s="77" t="s">
        <v>249</v>
      </c>
      <c r="C5" s="77"/>
      <c r="D5" s="91"/>
      <c r="E5" s="91"/>
      <c r="F5" s="91"/>
      <c r="G5" s="91"/>
      <c r="H5" s="91"/>
      <c r="I5" s="91"/>
      <c r="J5" s="91"/>
      <c r="K5" s="91"/>
      <c r="L5" s="91"/>
      <c r="M5" s="91"/>
      <c r="N5" s="91"/>
      <c r="O5" s="91"/>
      <c r="P5" s="91"/>
      <c r="Q5" s="91"/>
      <c r="R5" s="91"/>
      <c r="S5" s="91"/>
      <c r="T5" s="91"/>
      <c r="U5" s="91"/>
      <c r="V5" s="91"/>
      <c r="W5" s="91"/>
      <c r="X5" s="91"/>
      <c r="Y5" s="91"/>
      <c r="Z5" s="91"/>
      <c r="AA5" s="91"/>
    </row>
    <row r="6" spans="1:36" s="88" customFormat="1" ht="104.25" customHeight="1" x14ac:dyDescent="0.25">
      <c r="A6" s="128" t="s">
        <v>248</v>
      </c>
      <c r="B6" s="89" t="s">
        <v>250</v>
      </c>
      <c r="C6" s="77"/>
      <c r="D6" s="80"/>
      <c r="E6" s="80"/>
      <c r="F6" s="80"/>
      <c r="G6" s="80"/>
      <c r="H6" s="80"/>
    </row>
    <row r="7" spans="1:36" s="88" customFormat="1" x14ac:dyDescent="0.25">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36" s="88" customFormat="1" x14ac:dyDescent="0.25">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row>
    <row r="9" spans="1:36" x14ac:dyDescent="0.2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row>
    <row r="10" spans="1:36" x14ac:dyDescent="0.2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row>
    <row r="11" spans="1:36" x14ac:dyDescent="0.2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6" x14ac:dyDescent="0.2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36"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row>
    <row r="14" spans="1:36"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row>
    <row r="15" spans="1:36"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row>
    <row r="16" spans="1:36"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row>
    <row r="17" spans="1:36" x14ac:dyDescent="0.2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row>
    <row r="18" spans="1:36" x14ac:dyDescent="0.2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row>
    <row r="19" spans="1:36"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6" x14ac:dyDescent="0.2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row>
    <row r="21" spans="1:36" x14ac:dyDescent="0.2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row>
    <row r="22" spans="1:36"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36"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row>
    <row r="24" spans="1:36"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row>
    <row r="25" spans="1:36"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row>
    <row r="26" spans="1:36"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x14ac:dyDescent="0.2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sheetData>
  <sheetProtection algorithmName="SHA-512" hashValue="Vvbx4JFULxAgloOlBKQN19sPI6DD84Y5qTNkYc3NTRZvVbjc75jAqqe9euQRJTofR9gygi3Z3T+UjkrJAf2X4Q==" saltValue="86tTQ67VQP0SzQrCnrS2pQ==" spinCount="100000" sheet="1" objects="1" scenarios="1"/>
  <mergeCells count="2">
    <mergeCell ref="A1:C1"/>
    <mergeCell ref="A2:C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A6A9A-67FA-4535-9D2A-B8A37E768417}">
  <sheetPr>
    <tabColor theme="4" tint="0.79998168889431442"/>
  </sheetPr>
  <dimension ref="A1:P160"/>
  <sheetViews>
    <sheetView workbookViewId="0">
      <selection sqref="A1:C1"/>
    </sheetView>
  </sheetViews>
  <sheetFormatPr defaultRowHeight="15" x14ac:dyDescent="0.25"/>
  <cols>
    <col min="1" max="1" width="71.7109375" customWidth="1"/>
    <col min="2" max="2" width="81.7109375" customWidth="1"/>
    <col min="3" max="3" width="70.28515625" customWidth="1"/>
  </cols>
  <sheetData>
    <row r="1" spans="1:16" x14ac:dyDescent="0.25">
      <c r="A1" s="372"/>
      <c r="B1" s="372"/>
      <c r="C1" s="372"/>
      <c r="D1" s="27"/>
      <c r="E1" s="26"/>
      <c r="F1" s="26"/>
      <c r="G1" s="26"/>
      <c r="H1" s="26"/>
      <c r="I1" s="26"/>
      <c r="J1" s="26"/>
      <c r="K1" s="26"/>
      <c r="L1" s="26"/>
      <c r="M1" s="26"/>
      <c r="N1" s="26"/>
      <c r="O1" s="26"/>
      <c r="P1" s="26"/>
    </row>
    <row r="2" spans="1:16" s="90" customFormat="1" ht="30" customHeight="1" x14ac:dyDescent="0.25">
      <c r="A2" s="373" t="s">
        <v>772</v>
      </c>
      <c r="B2" s="373"/>
      <c r="C2" s="373"/>
      <c r="D2" s="6"/>
      <c r="E2" s="5"/>
      <c r="F2" s="5"/>
      <c r="G2" s="5"/>
      <c r="H2" s="5"/>
      <c r="I2" s="5"/>
      <c r="J2" s="5"/>
      <c r="K2" s="5"/>
      <c r="L2" s="5"/>
      <c r="M2" s="5"/>
      <c r="N2" s="5"/>
      <c r="O2" s="5"/>
      <c r="P2" s="5"/>
    </row>
    <row r="3" spans="1:16" x14ac:dyDescent="0.25">
      <c r="A3" s="93"/>
      <c r="B3" s="93"/>
      <c r="C3" s="93"/>
      <c r="D3" s="27"/>
      <c r="E3" s="26"/>
      <c r="F3" s="26"/>
      <c r="G3" s="26"/>
      <c r="H3" s="26"/>
      <c r="I3" s="26"/>
      <c r="J3" s="26"/>
      <c r="K3" s="26"/>
      <c r="L3" s="26"/>
      <c r="M3" s="26"/>
      <c r="N3" s="26"/>
      <c r="O3" s="26"/>
      <c r="P3" s="26"/>
    </row>
    <row r="4" spans="1:16" s="90" customFormat="1" ht="30" customHeight="1" x14ac:dyDescent="0.25">
      <c r="A4" s="333" t="s">
        <v>0</v>
      </c>
      <c r="B4" s="333" t="s">
        <v>1</v>
      </c>
      <c r="C4" s="333" t="s">
        <v>2</v>
      </c>
      <c r="D4" s="6"/>
      <c r="E4" s="5"/>
      <c r="F4" s="5"/>
      <c r="G4" s="5"/>
      <c r="H4" s="5"/>
      <c r="I4" s="5"/>
      <c r="J4" s="5"/>
      <c r="K4" s="5"/>
      <c r="L4" s="5"/>
      <c r="M4" s="5"/>
      <c r="N4" s="5"/>
      <c r="O4" s="5"/>
      <c r="P4" s="5"/>
    </row>
    <row r="5" spans="1:16" s="88" customFormat="1" ht="294" x14ac:dyDescent="0.25">
      <c r="A5" s="322" t="s">
        <v>241</v>
      </c>
      <c r="B5" s="323" t="s">
        <v>244</v>
      </c>
      <c r="C5" s="323"/>
      <c r="D5" s="92"/>
      <c r="E5" s="91"/>
      <c r="F5" s="91"/>
      <c r="G5" s="91"/>
      <c r="H5" s="91"/>
      <c r="I5" s="91"/>
      <c r="J5" s="91"/>
      <c r="K5" s="91"/>
      <c r="L5" s="91"/>
      <c r="M5" s="91"/>
      <c r="N5" s="91"/>
      <c r="O5" s="91"/>
      <c r="P5" s="91"/>
    </row>
    <row r="6" spans="1:16" s="88" customFormat="1" x14ac:dyDescent="0.25">
      <c r="A6" s="91"/>
      <c r="B6" s="91"/>
      <c r="C6" s="91"/>
      <c r="D6" s="91"/>
      <c r="E6" s="91"/>
      <c r="F6" s="91"/>
      <c r="G6" s="91"/>
      <c r="H6" s="91"/>
      <c r="I6" s="91"/>
      <c r="J6" s="91"/>
      <c r="K6" s="91"/>
      <c r="L6" s="91"/>
      <c r="M6" s="91"/>
      <c r="N6" s="91"/>
      <c r="O6" s="91"/>
      <c r="P6" s="91"/>
    </row>
    <row r="7" spans="1:16" s="88" customFormat="1" x14ac:dyDescent="0.25">
      <c r="A7" s="91"/>
      <c r="B7" s="91"/>
      <c r="C7" s="91"/>
      <c r="D7" s="91"/>
      <c r="E7" s="91"/>
      <c r="F7" s="91"/>
      <c r="G7" s="91"/>
      <c r="H7" s="91"/>
      <c r="I7" s="91"/>
      <c r="J7" s="91"/>
      <c r="K7" s="91"/>
      <c r="L7" s="91"/>
      <c r="M7" s="91"/>
      <c r="N7" s="91"/>
      <c r="O7" s="91"/>
      <c r="P7" s="91"/>
    </row>
    <row r="8" spans="1:16" x14ac:dyDescent="0.25">
      <c r="A8" s="26"/>
      <c r="B8" s="26"/>
      <c r="C8" s="26"/>
      <c r="D8" s="26"/>
      <c r="E8" s="26"/>
      <c r="F8" s="26"/>
      <c r="G8" s="26"/>
      <c r="H8" s="26"/>
      <c r="I8" s="26"/>
      <c r="J8" s="26"/>
      <c r="K8" s="26"/>
      <c r="L8" s="26"/>
      <c r="M8" s="26"/>
      <c r="N8" s="26"/>
      <c r="O8" s="26"/>
      <c r="P8" s="26"/>
    </row>
    <row r="9" spans="1:16" x14ac:dyDescent="0.25">
      <c r="A9" s="26"/>
      <c r="B9" s="26"/>
      <c r="C9" s="26"/>
      <c r="D9" s="26"/>
      <c r="E9" s="26"/>
      <c r="F9" s="26"/>
      <c r="G9" s="26"/>
      <c r="H9" s="26"/>
      <c r="I9" s="26"/>
      <c r="J9" s="26"/>
      <c r="K9" s="26"/>
      <c r="L9" s="26"/>
      <c r="M9" s="26"/>
      <c r="N9" s="26"/>
      <c r="O9" s="26"/>
      <c r="P9" s="26"/>
    </row>
    <row r="10" spans="1:16" x14ac:dyDescent="0.25">
      <c r="A10" s="26"/>
      <c r="B10" s="26"/>
      <c r="C10" s="26"/>
      <c r="D10" s="26"/>
      <c r="E10" s="26"/>
      <c r="F10" s="26"/>
      <c r="G10" s="26"/>
      <c r="H10" s="26"/>
      <c r="I10" s="26"/>
      <c r="J10" s="26"/>
      <c r="K10" s="26"/>
      <c r="L10" s="26"/>
      <c r="M10" s="26"/>
      <c r="N10" s="26"/>
      <c r="O10" s="26"/>
      <c r="P10" s="26"/>
    </row>
    <row r="11" spans="1:16" x14ac:dyDescent="0.25">
      <c r="A11" s="26"/>
      <c r="B11" s="26"/>
      <c r="C11" s="26"/>
      <c r="D11" s="26"/>
      <c r="E11" s="26"/>
      <c r="F11" s="26"/>
      <c r="G11" s="26"/>
      <c r="H11" s="26"/>
      <c r="I11" s="26"/>
      <c r="J11" s="26"/>
      <c r="K11" s="26"/>
      <c r="L11" s="26"/>
      <c r="M11" s="26"/>
      <c r="N11" s="26"/>
      <c r="O11" s="26"/>
      <c r="P11" s="26"/>
    </row>
    <row r="12" spans="1:16" x14ac:dyDescent="0.25">
      <c r="A12" s="26"/>
      <c r="B12" s="26"/>
      <c r="C12" s="26"/>
      <c r="D12" s="26"/>
      <c r="E12" s="26"/>
      <c r="F12" s="26"/>
      <c r="G12" s="26"/>
      <c r="H12" s="26"/>
      <c r="I12" s="26"/>
      <c r="J12" s="26"/>
      <c r="K12" s="26"/>
      <c r="L12" s="26"/>
      <c r="M12" s="26"/>
      <c r="N12" s="26"/>
      <c r="O12" s="26"/>
      <c r="P12" s="26"/>
    </row>
    <row r="13" spans="1:16" x14ac:dyDescent="0.25">
      <c r="A13" s="26"/>
      <c r="B13" s="26"/>
      <c r="C13" s="26"/>
      <c r="D13" s="26"/>
      <c r="E13" s="26"/>
      <c r="F13" s="26"/>
      <c r="G13" s="26"/>
      <c r="H13" s="26"/>
      <c r="I13" s="26"/>
      <c r="J13" s="26"/>
      <c r="K13" s="26"/>
      <c r="L13" s="26"/>
      <c r="M13" s="26"/>
      <c r="N13" s="26"/>
      <c r="O13" s="26"/>
      <c r="P13" s="26"/>
    </row>
    <row r="14" spans="1:16" x14ac:dyDescent="0.25">
      <c r="A14" s="26"/>
      <c r="B14" s="26"/>
      <c r="C14" s="26"/>
      <c r="D14" s="26"/>
      <c r="E14" s="26"/>
      <c r="F14" s="26"/>
      <c r="G14" s="26"/>
      <c r="H14" s="26"/>
      <c r="I14" s="26"/>
      <c r="J14" s="26"/>
      <c r="K14" s="26"/>
      <c r="L14" s="26"/>
      <c r="M14" s="26"/>
      <c r="N14" s="26"/>
      <c r="O14" s="26"/>
      <c r="P14" s="26"/>
    </row>
    <row r="15" spans="1:16" x14ac:dyDescent="0.25">
      <c r="A15" s="26"/>
      <c r="B15" s="26"/>
      <c r="C15" s="26"/>
      <c r="D15" s="26"/>
      <c r="E15" s="26"/>
      <c r="F15" s="26"/>
      <c r="G15" s="26"/>
      <c r="H15" s="26"/>
      <c r="I15" s="26"/>
      <c r="J15" s="26"/>
      <c r="K15" s="26"/>
      <c r="L15" s="26"/>
      <c r="M15" s="26"/>
      <c r="N15" s="26"/>
      <c r="O15" s="26"/>
      <c r="P15" s="26"/>
    </row>
    <row r="16" spans="1:16" x14ac:dyDescent="0.25">
      <c r="A16" s="26"/>
      <c r="B16" s="26"/>
      <c r="C16" s="26"/>
      <c r="D16" s="26"/>
      <c r="E16" s="26"/>
      <c r="F16" s="26"/>
      <c r="G16" s="26"/>
      <c r="H16" s="26"/>
      <c r="I16" s="26"/>
      <c r="J16" s="26"/>
      <c r="K16" s="26"/>
      <c r="L16" s="26"/>
      <c r="M16" s="26"/>
      <c r="N16" s="26"/>
      <c r="O16" s="26"/>
      <c r="P16" s="26"/>
    </row>
    <row r="17" spans="1:16" x14ac:dyDescent="0.25">
      <c r="A17" s="26"/>
      <c r="B17" s="26"/>
      <c r="C17" s="26"/>
      <c r="D17" s="26"/>
      <c r="E17" s="26"/>
      <c r="F17" s="26"/>
      <c r="G17" s="26"/>
      <c r="H17" s="26"/>
      <c r="I17" s="26"/>
      <c r="J17" s="26"/>
      <c r="K17" s="26"/>
      <c r="L17" s="26"/>
      <c r="M17" s="26"/>
      <c r="N17" s="26"/>
      <c r="O17" s="26"/>
      <c r="P17" s="26"/>
    </row>
    <row r="18" spans="1:16" x14ac:dyDescent="0.25">
      <c r="A18" s="26"/>
      <c r="B18" s="26"/>
      <c r="C18" s="26"/>
      <c r="D18" s="26"/>
      <c r="E18" s="26"/>
      <c r="F18" s="26"/>
      <c r="G18" s="26"/>
      <c r="H18" s="26"/>
      <c r="I18" s="26"/>
      <c r="J18" s="26"/>
      <c r="K18" s="26"/>
      <c r="L18" s="26"/>
      <c r="M18" s="26"/>
      <c r="N18" s="26"/>
      <c r="O18" s="26"/>
      <c r="P18" s="26"/>
    </row>
    <row r="19" spans="1:16" x14ac:dyDescent="0.25">
      <c r="A19" s="26"/>
      <c r="B19" s="26"/>
      <c r="C19" s="26"/>
      <c r="D19" s="26"/>
      <c r="E19" s="26"/>
      <c r="F19" s="26"/>
      <c r="G19" s="26"/>
      <c r="H19" s="26"/>
      <c r="I19" s="26"/>
      <c r="J19" s="26"/>
      <c r="K19" s="26"/>
      <c r="L19" s="26"/>
      <c r="M19" s="26"/>
      <c r="N19" s="26"/>
      <c r="O19" s="26"/>
      <c r="P19" s="26"/>
    </row>
    <row r="20" spans="1:16" x14ac:dyDescent="0.25">
      <c r="A20" s="26"/>
      <c r="B20" s="26"/>
      <c r="C20" s="26"/>
      <c r="D20" s="26"/>
      <c r="E20" s="26"/>
      <c r="F20" s="26"/>
      <c r="G20" s="26"/>
      <c r="H20" s="26"/>
      <c r="I20" s="26"/>
      <c r="J20" s="26"/>
      <c r="K20" s="26"/>
      <c r="L20" s="26"/>
      <c r="M20" s="26"/>
      <c r="N20" s="26"/>
      <c r="O20" s="26"/>
      <c r="P20" s="26"/>
    </row>
    <row r="21" spans="1:16" x14ac:dyDescent="0.25">
      <c r="A21" s="26"/>
      <c r="B21" s="26"/>
      <c r="C21" s="26"/>
      <c r="D21" s="26"/>
      <c r="E21" s="26"/>
      <c r="F21" s="26"/>
      <c r="G21" s="26"/>
      <c r="H21" s="26"/>
      <c r="I21" s="26"/>
      <c r="J21" s="26"/>
      <c r="K21" s="26"/>
      <c r="L21" s="26"/>
      <c r="M21" s="26"/>
      <c r="N21" s="26"/>
      <c r="O21" s="26"/>
      <c r="P21" s="26"/>
    </row>
    <row r="22" spans="1:16" x14ac:dyDescent="0.25">
      <c r="A22" s="26"/>
      <c r="B22" s="26"/>
      <c r="C22" s="26"/>
      <c r="D22" s="26"/>
      <c r="E22" s="26"/>
      <c r="F22" s="26"/>
      <c r="G22" s="26"/>
      <c r="H22" s="26"/>
      <c r="I22" s="26"/>
      <c r="J22" s="26"/>
      <c r="K22" s="26"/>
      <c r="L22" s="26"/>
      <c r="M22" s="26"/>
      <c r="N22" s="26"/>
      <c r="O22" s="26"/>
      <c r="P22" s="26"/>
    </row>
    <row r="23" spans="1:16" x14ac:dyDescent="0.25">
      <c r="A23" s="26"/>
      <c r="B23" s="26"/>
      <c r="C23" s="26"/>
      <c r="D23" s="26"/>
      <c r="E23" s="26"/>
      <c r="F23" s="26"/>
      <c r="G23" s="26"/>
      <c r="H23" s="26"/>
      <c r="I23" s="26"/>
      <c r="J23" s="26"/>
      <c r="K23" s="26"/>
      <c r="L23" s="26"/>
      <c r="M23" s="26"/>
      <c r="N23" s="26"/>
      <c r="O23" s="26"/>
      <c r="P23" s="26"/>
    </row>
    <row r="24" spans="1:16" x14ac:dyDescent="0.25">
      <c r="A24" s="26"/>
      <c r="B24" s="26"/>
      <c r="C24" s="26"/>
      <c r="D24" s="26"/>
      <c r="E24" s="26"/>
      <c r="F24" s="26"/>
      <c r="G24" s="26"/>
      <c r="H24" s="26"/>
    </row>
    <row r="25" spans="1:16" x14ac:dyDescent="0.25">
      <c r="A25" s="26"/>
      <c r="B25" s="26"/>
      <c r="C25" s="26"/>
      <c r="D25" s="26"/>
      <c r="E25" s="26"/>
      <c r="F25" s="26"/>
      <c r="G25" s="26"/>
      <c r="H25" s="26"/>
    </row>
    <row r="26" spans="1:16" x14ac:dyDescent="0.25">
      <c r="A26" s="26"/>
      <c r="B26" s="26"/>
      <c r="C26" s="26"/>
      <c r="D26" s="26"/>
      <c r="E26" s="26"/>
      <c r="F26" s="26"/>
      <c r="G26" s="26"/>
      <c r="H26" s="26"/>
    </row>
    <row r="27" spans="1:16" x14ac:dyDescent="0.25">
      <c r="A27" s="26"/>
      <c r="B27" s="26"/>
      <c r="C27" s="26"/>
      <c r="D27" s="26"/>
      <c r="E27" s="26"/>
      <c r="F27" s="26"/>
      <c r="G27" s="26"/>
      <c r="H27" s="26"/>
    </row>
    <row r="28" spans="1:16" x14ac:dyDescent="0.25">
      <c r="A28" s="26"/>
      <c r="B28" s="26"/>
      <c r="C28" s="26"/>
      <c r="D28" s="26"/>
      <c r="E28" s="26"/>
      <c r="F28" s="26"/>
      <c r="G28" s="26"/>
      <c r="H28" s="26"/>
    </row>
    <row r="29" spans="1:16" x14ac:dyDescent="0.25">
      <c r="A29" s="26"/>
      <c r="B29" s="26"/>
      <c r="C29" s="26"/>
      <c r="D29" s="26"/>
      <c r="E29" s="26"/>
      <c r="F29" s="26"/>
      <c r="G29" s="26"/>
      <c r="H29" s="26"/>
    </row>
    <row r="30" spans="1:16" x14ac:dyDescent="0.25">
      <c r="A30" s="26"/>
      <c r="B30" s="26"/>
      <c r="C30" s="26"/>
      <c r="D30" s="26"/>
      <c r="E30" s="26"/>
      <c r="F30" s="26"/>
      <c r="G30" s="26"/>
      <c r="H30" s="26"/>
    </row>
    <row r="31" spans="1:16" x14ac:dyDescent="0.25">
      <c r="A31" s="26"/>
      <c r="B31" s="26"/>
      <c r="C31" s="26"/>
      <c r="D31" s="26"/>
      <c r="E31" s="26"/>
      <c r="F31" s="26"/>
      <c r="G31" s="26"/>
      <c r="H31" s="26"/>
    </row>
    <row r="32" spans="1:16" x14ac:dyDescent="0.25">
      <c r="A32" s="26"/>
      <c r="B32" s="26"/>
      <c r="C32" s="26"/>
      <c r="D32" s="26"/>
      <c r="E32" s="26"/>
      <c r="F32" s="26"/>
      <c r="G32" s="26"/>
      <c r="H32" s="26"/>
    </row>
    <row r="33" spans="1:8" x14ac:dyDescent="0.25">
      <c r="A33" s="26"/>
      <c r="B33" s="26"/>
      <c r="C33" s="26"/>
      <c r="D33" s="26"/>
      <c r="E33" s="26"/>
      <c r="F33" s="26"/>
      <c r="G33" s="26"/>
      <c r="H33" s="26"/>
    </row>
    <row r="34" spans="1:8" x14ac:dyDescent="0.25">
      <c r="A34" s="26"/>
      <c r="B34" s="26"/>
      <c r="C34" s="26"/>
      <c r="D34" s="26"/>
      <c r="E34" s="26"/>
      <c r="F34" s="26"/>
      <c r="G34" s="26"/>
      <c r="H34" s="26"/>
    </row>
    <row r="35" spans="1:8" x14ac:dyDescent="0.25">
      <c r="A35" s="26"/>
      <c r="B35" s="26"/>
      <c r="C35" s="26"/>
      <c r="D35" s="26"/>
      <c r="E35" s="26"/>
      <c r="F35" s="26"/>
      <c r="G35" s="26"/>
      <c r="H35" s="26"/>
    </row>
    <row r="36" spans="1:8" x14ac:dyDescent="0.25">
      <c r="A36" s="26"/>
      <c r="B36" s="26"/>
      <c r="C36" s="26"/>
      <c r="D36" s="26"/>
      <c r="E36" s="26"/>
      <c r="F36" s="26"/>
      <c r="G36" s="26"/>
      <c r="H36" s="26"/>
    </row>
    <row r="37" spans="1:8" x14ac:dyDescent="0.25">
      <c r="A37" s="26"/>
      <c r="B37" s="26"/>
      <c r="C37" s="26"/>
      <c r="D37" s="26"/>
      <c r="E37" s="26"/>
      <c r="F37" s="26"/>
      <c r="G37" s="26"/>
      <c r="H37" s="26"/>
    </row>
    <row r="38" spans="1:8" x14ac:dyDescent="0.25">
      <c r="A38" s="26"/>
      <c r="B38" s="26"/>
      <c r="C38" s="26"/>
      <c r="D38" s="26"/>
      <c r="E38" s="26"/>
      <c r="F38" s="26"/>
      <c r="G38" s="26"/>
      <c r="H38" s="26"/>
    </row>
    <row r="39" spans="1:8" x14ac:dyDescent="0.25">
      <c r="A39" s="26"/>
      <c r="B39" s="26"/>
      <c r="C39" s="26"/>
      <c r="D39" s="26"/>
      <c r="E39" s="26"/>
      <c r="F39" s="26"/>
      <c r="G39" s="26"/>
      <c r="H39" s="26"/>
    </row>
    <row r="40" spans="1:8" x14ac:dyDescent="0.25">
      <c r="A40" s="26"/>
      <c r="B40" s="26"/>
      <c r="C40" s="26"/>
      <c r="D40" s="26"/>
      <c r="E40" s="26"/>
      <c r="F40" s="26"/>
      <c r="G40" s="26"/>
      <c r="H40" s="26"/>
    </row>
    <row r="41" spans="1:8" x14ac:dyDescent="0.25">
      <c r="A41" s="26"/>
      <c r="B41" s="26"/>
      <c r="C41" s="26"/>
      <c r="D41" s="26"/>
      <c r="E41" s="26"/>
      <c r="F41" s="26"/>
      <c r="G41" s="26"/>
      <c r="H41" s="26"/>
    </row>
    <row r="42" spans="1:8" x14ac:dyDescent="0.25">
      <c r="A42" s="26"/>
      <c r="B42" s="26"/>
      <c r="C42" s="26"/>
      <c r="D42" s="26"/>
      <c r="E42" s="26"/>
      <c r="F42" s="26"/>
      <c r="G42" s="26"/>
      <c r="H42" s="26"/>
    </row>
    <row r="43" spans="1:8" x14ac:dyDescent="0.25">
      <c r="A43" s="26"/>
      <c r="B43" s="26"/>
      <c r="C43" s="26"/>
      <c r="D43" s="26"/>
      <c r="E43" s="26"/>
      <c r="F43" s="26"/>
      <c r="G43" s="26"/>
      <c r="H43" s="26"/>
    </row>
    <row r="44" spans="1:8" x14ac:dyDescent="0.25">
      <c r="A44" s="26"/>
      <c r="B44" s="26"/>
      <c r="C44" s="26"/>
      <c r="D44" s="26"/>
      <c r="E44" s="26"/>
      <c r="F44" s="26"/>
      <c r="G44" s="26"/>
      <c r="H44" s="26"/>
    </row>
    <row r="45" spans="1:8" x14ac:dyDescent="0.25">
      <c r="A45" s="26"/>
      <c r="B45" s="26"/>
      <c r="C45" s="26"/>
      <c r="D45" s="26"/>
      <c r="E45" s="26"/>
      <c r="F45" s="26"/>
      <c r="G45" s="26"/>
      <c r="H45" s="26"/>
    </row>
    <row r="46" spans="1:8" x14ac:dyDescent="0.25">
      <c r="A46" s="26"/>
      <c r="B46" s="26"/>
      <c r="C46" s="26"/>
      <c r="D46" s="26"/>
      <c r="E46" s="26"/>
      <c r="F46" s="26"/>
      <c r="G46" s="26"/>
      <c r="H46" s="26"/>
    </row>
    <row r="47" spans="1:8" x14ac:dyDescent="0.25">
      <c r="A47" s="26"/>
      <c r="B47" s="26"/>
      <c r="C47" s="26"/>
      <c r="D47" s="26"/>
      <c r="E47" s="26"/>
      <c r="F47" s="26"/>
      <c r="G47" s="26"/>
      <c r="H47" s="26"/>
    </row>
    <row r="48" spans="1:8" x14ac:dyDescent="0.25">
      <c r="A48" s="26"/>
      <c r="B48" s="26"/>
      <c r="C48" s="26"/>
      <c r="D48" s="26"/>
      <c r="E48" s="26"/>
      <c r="F48" s="26"/>
      <c r="G48" s="26"/>
      <c r="H48" s="26"/>
    </row>
    <row r="49" spans="1:8" x14ac:dyDescent="0.25">
      <c r="A49" s="26"/>
      <c r="B49" s="26"/>
      <c r="C49" s="26"/>
      <c r="D49" s="26"/>
      <c r="E49" s="26"/>
      <c r="F49" s="26"/>
      <c r="G49" s="26"/>
      <c r="H49" s="26"/>
    </row>
    <row r="50" spans="1:8" x14ac:dyDescent="0.25">
      <c r="A50" s="26"/>
      <c r="B50" s="26"/>
      <c r="C50" s="26"/>
      <c r="D50" s="26"/>
      <c r="E50" s="26"/>
      <c r="F50" s="26"/>
      <c r="G50" s="26"/>
      <c r="H50" s="26"/>
    </row>
    <row r="51" spans="1:8" x14ac:dyDescent="0.25">
      <c r="A51" s="26"/>
      <c r="B51" s="26"/>
      <c r="C51" s="26"/>
      <c r="D51" s="26"/>
      <c r="E51" s="26"/>
      <c r="F51" s="26"/>
      <c r="G51" s="26"/>
      <c r="H51" s="26"/>
    </row>
    <row r="52" spans="1:8" x14ac:dyDescent="0.25">
      <c r="A52" s="26"/>
      <c r="B52" s="26"/>
      <c r="C52" s="26"/>
      <c r="D52" s="26"/>
      <c r="E52" s="26"/>
      <c r="F52" s="26"/>
      <c r="G52" s="26"/>
      <c r="H52" s="26"/>
    </row>
    <row r="53" spans="1:8" x14ac:dyDescent="0.25">
      <c r="A53" s="26"/>
      <c r="B53" s="26"/>
      <c r="C53" s="26"/>
      <c r="D53" s="26"/>
      <c r="E53" s="26"/>
      <c r="F53" s="26"/>
      <c r="G53" s="26"/>
      <c r="H53" s="26"/>
    </row>
    <row r="54" spans="1:8" x14ac:dyDescent="0.25">
      <c r="A54" s="26"/>
      <c r="B54" s="26"/>
      <c r="C54" s="26"/>
      <c r="D54" s="26"/>
      <c r="E54" s="26"/>
      <c r="F54" s="26"/>
      <c r="G54" s="26"/>
      <c r="H54" s="26"/>
    </row>
    <row r="55" spans="1:8" x14ac:dyDescent="0.25">
      <c r="A55" s="26"/>
      <c r="B55" s="26"/>
      <c r="C55" s="26"/>
      <c r="D55" s="26"/>
      <c r="E55" s="26"/>
      <c r="F55" s="26"/>
      <c r="G55" s="26"/>
      <c r="H55" s="26"/>
    </row>
    <row r="56" spans="1:8" x14ac:dyDescent="0.25">
      <c r="A56" s="26"/>
      <c r="B56" s="26"/>
      <c r="C56" s="26"/>
      <c r="D56" s="26"/>
      <c r="E56" s="26"/>
      <c r="F56" s="26"/>
      <c r="G56" s="26"/>
      <c r="H56" s="26"/>
    </row>
    <row r="57" spans="1:8" x14ac:dyDescent="0.25">
      <c r="A57" s="26"/>
      <c r="B57" s="26"/>
      <c r="C57" s="26"/>
      <c r="D57" s="26"/>
      <c r="E57" s="26"/>
      <c r="F57" s="26"/>
      <c r="G57" s="26"/>
      <c r="H57" s="26"/>
    </row>
    <row r="58" spans="1:8" x14ac:dyDescent="0.25">
      <c r="A58" s="26"/>
      <c r="B58" s="26"/>
      <c r="C58" s="26"/>
      <c r="D58" s="26"/>
      <c r="E58" s="26"/>
      <c r="F58" s="26"/>
      <c r="G58" s="26"/>
      <c r="H58" s="26"/>
    </row>
    <row r="59" spans="1:8" x14ac:dyDescent="0.25">
      <c r="A59" s="26"/>
      <c r="B59" s="26"/>
      <c r="C59" s="26"/>
      <c r="D59" s="26"/>
      <c r="E59" s="26"/>
      <c r="F59" s="26"/>
      <c r="G59" s="26"/>
      <c r="H59" s="26"/>
    </row>
    <row r="60" spans="1:8" x14ac:dyDescent="0.25">
      <c r="A60" s="26"/>
      <c r="B60" s="26"/>
      <c r="C60" s="26"/>
      <c r="D60" s="26"/>
      <c r="E60" s="26"/>
      <c r="F60" s="26"/>
      <c r="G60" s="26"/>
      <c r="H60" s="26"/>
    </row>
    <row r="61" spans="1:8" x14ac:dyDescent="0.25">
      <c r="A61" s="26"/>
      <c r="B61" s="26"/>
      <c r="C61" s="26"/>
      <c r="D61" s="26"/>
      <c r="E61" s="26"/>
      <c r="F61" s="26"/>
      <c r="G61" s="26"/>
      <c r="H61" s="26"/>
    </row>
    <row r="62" spans="1:8" x14ac:dyDescent="0.25">
      <c r="A62" s="26"/>
      <c r="B62" s="26"/>
      <c r="C62" s="26"/>
      <c r="D62" s="26"/>
      <c r="E62" s="26"/>
      <c r="F62" s="26"/>
      <c r="G62" s="26"/>
      <c r="H62" s="26"/>
    </row>
    <row r="63" spans="1:8" x14ac:dyDescent="0.25">
      <c r="A63" s="26"/>
      <c r="B63" s="26"/>
      <c r="C63" s="26"/>
      <c r="D63" s="26"/>
      <c r="E63" s="26"/>
      <c r="F63" s="26"/>
      <c r="G63" s="26"/>
      <c r="H63" s="26"/>
    </row>
    <row r="64" spans="1:8" x14ac:dyDescent="0.25">
      <c r="A64" s="26"/>
      <c r="B64" s="26"/>
      <c r="C64" s="26"/>
      <c r="D64" s="26"/>
      <c r="E64" s="26"/>
      <c r="F64" s="26"/>
      <c r="G64" s="26"/>
      <c r="H64" s="26"/>
    </row>
    <row r="65" spans="1:8" x14ac:dyDescent="0.25">
      <c r="A65" s="26"/>
      <c r="B65" s="26"/>
      <c r="C65" s="26"/>
      <c r="D65" s="26"/>
      <c r="E65" s="26"/>
      <c r="F65" s="26"/>
      <c r="G65" s="26"/>
      <c r="H65" s="26"/>
    </row>
    <row r="66" spans="1:8" x14ac:dyDescent="0.25">
      <c r="A66" s="26"/>
      <c r="B66" s="26"/>
      <c r="C66" s="26"/>
      <c r="D66" s="26"/>
      <c r="E66" s="26"/>
      <c r="F66" s="26"/>
      <c r="G66" s="26"/>
      <c r="H66" s="26"/>
    </row>
    <row r="67" spans="1:8" x14ac:dyDescent="0.25">
      <c r="A67" s="26"/>
      <c r="B67" s="26"/>
      <c r="C67" s="26"/>
      <c r="D67" s="26"/>
      <c r="E67" s="26"/>
      <c r="F67" s="26"/>
      <c r="G67" s="26"/>
      <c r="H67" s="26"/>
    </row>
    <row r="68" spans="1:8" x14ac:dyDescent="0.25">
      <c r="A68" s="26"/>
      <c r="B68" s="26"/>
      <c r="C68" s="26"/>
      <c r="D68" s="26"/>
      <c r="E68" s="26"/>
      <c r="F68" s="26"/>
      <c r="G68" s="26"/>
      <c r="H68" s="26"/>
    </row>
    <row r="69" spans="1:8" x14ac:dyDescent="0.25">
      <c r="A69" s="26"/>
      <c r="B69" s="26"/>
      <c r="C69" s="26"/>
      <c r="D69" s="26"/>
      <c r="E69" s="26"/>
      <c r="F69" s="26"/>
      <c r="G69" s="26"/>
      <c r="H69" s="26"/>
    </row>
    <row r="70" spans="1:8" x14ac:dyDescent="0.25">
      <c r="A70" s="26"/>
      <c r="B70" s="26"/>
      <c r="C70" s="26"/>
      <c r="D70" s="26"/>
      <c r="E70" s="26"/>
      <c r="F70" s="26"/>
      <c r="G70" s="26"/>
      <c r="H70" s="26"/>
    </row>
    <row r="71" spans="1:8" x14ac:dyDescent="0.25">
      <c r="A71" s="26"/>
      <c r="B71" s="26"/>
      <c r="C71" s="26"/>
      <c r="D71" s="26"/>
      <c r="E71" s="26"/>
      <c r="F71" s="26"/>
      <c r="G71" s="26"/>
      <c r="H71" s="26"/>
    </row>
    <row r="72" spans="1:8" x14ac:dyDescent="0.25">
      <c r="A72" s="26"/>
      <c r="B72" s="26"/>
      <c r="C72" s="26"/>
      <c r="D72" s="26"/>
      <c r="E72" s="26"/>
      <c r="F72" s="26"/>
      <c r="G72" s="26"/>
      <c r="H72" s="26"/>
    </row>
    <row r="73" spans="1:8" x14ac:dyDescent="0.25">
      <c r="A73" s="26"/>
      <c r="B73" s="26"/>
      <c r="C73" s="26"/>
      <c r="D73" s="26"/>
      <c r="E73" s="26"/>
      <c r="F73" s="26"/>
      <c r="G73" s="26"/>
      <c r="H73" s="26"/>
    </row>
    <row r="74" spans="1:8" x14ac:dyDescent="0.25">
      <c r="A74" s="26"/>
      <c r="B74" s="26"/>
      <c r="C74" s="26"/>
      <c r="D74" s="26"/>
      <c r="E74" s="26"/>
      <c r="F74" s="26"/>
      <c r="G74" s="26"/>
      <c r="H74" s="26"/>
    </row>
    <row r="75" spans="1:8" x14ac:dyDescent="0.25">
      <c r="A75" s="26"/>
      <c r="B75" s="26"/>
      <c r="C75" s="26"/>
      <c r="D75" s="26"/>
      <c r="E75" s="26"/>
      <c r="F75" s="26"/>
      <c r="G75" s="26"/>
      <c r="H75" s="26"/>
    </row>
    <row r="76" spans="1:8" x14ac:dyDescent="0.25">
      <c r="A76" s="26"/>
      <c r="B76" s="26"/>
      <c r="C76" s="26"/>
      <c r="D76" s="26"/>
      <c r="E76" s="26"/>
      <c r="F76" s="26"/>
      <c r="G76" s="26"/>
      <c r="H76" s="26"/>
    </row>
    <row r="77" spans="1:8" x14ac:dyDescent="0.25">
      <c r="A77" s="26"/>
      <c r="B77" s="26"/>
      <c r="C77" s="26"/>
      <c r="D77" s="26"/>
      <c r="E77" s="26"/>
      <c r="F77" s="26"/>
      <c r="G77" s="26"/>
      <c r="H77" s="26"/>
    </row>
    <row r="78" spans="1:8" x14ac:dyDescent="0.25">
      <c r="A78" s="26"/>
      <c r="B78" s="26"/>
      <c r="C78" s="26"/>
      <c r="D78" s="26"/>
      <c r="E78" s="26"/>
      <c r="F78" s="26"/>
      <c r="G78" s="26"/>
      <c r="H78" s="26"/>
    </row>
    <row r="79" spans="1:8" x14ac:dyDescent="0.25">
      <c r="A79" s="26"/>
      <c r="B79" s="26"/>
      <c r="C79" s="26"/>
      <c r="D79" s="26"/>
      <c r="E79" s="26"/>
      <c r="F79" s="26"/>
      <c r="G79" s="26"/>
      <c r="H79" s="26"/>
    </row>
    <row r="80" spans="1:8" x14ac:dyDescent="0.25">
      <c r="A80" s="26"/>
      <c r="B80" s="26"/>
      <c r="C80" s="26"/>
      <c r="D80" s="26"/>
      <c r="E80" s="26"/>
      <c r="F80" s="26"/>
      <c r="G80" s="26"/>
      <c r="H80" s="26"/>
    </row>
    <row r="81" spans="1:8" x14ac:dyDescent="0.25">
      <c r="A81" s="26"/>
      <c r="B81" s="26"/>
      <c r="C81" s="26"/>
      <c r="D81" s="26"/>
      <c r="E81" s="26"/>
      <c r="F81" s="26"/>
      <c r="G81" s="26"/>
      <c r="H81" s="26"/>
    </row>
    <row r="82" spans="1:8" x14ac:dyDescent="0.25">
      <c r="A82" s="26"/>
      <c r="B82" s="26"/>
      <c r="C82" s="26"/>
      <c r="D82" s="26"/>
      <c r="E82" s="26"/>
      <c r="F82" s="26"/>
      <c r="G82" s="26"/>
      <c r="H82" s="26"/>
    </row>
    <row r="83" spans="1:8" x14ac:dyDescent="0.25">
      <c r="A83" s="26"/>
      <c r="B83" s="26"/>
      <c r="C83" s="26"/>
      <c r="D83" s="26"/>
      <c r="E83" s="26"/>
      <c r="F83" s="26"/>
      <c r="G83" s="26"/>
      <c r="H83" s="26"/>
    </row>
    <row r="84" spans="1:8" x14ac:dyDescent="0.25">
      <c r="A84" s="26"/>
      <c r="B84" s="26"/>
      <c r="C84" s="26"/>
      <c r="D84" s="26"/>
      <c r="E84" s="26"/>
      <c r="F84" s="26"/>
      <c r="G84" s="26"/>
      <c r="H84" s="26"/>
    </row>
    <row r="85" spans="1:8" x14ac:dyDescent="0.25">
      <c r="A85" s="26"/>
      <c r="B85" s="26"/>
      <c r="C85" s="26"/>
      <c r="D85" s="26"/>
      <c r="E85" s="26"/>
      <c r="F85" s="26"/>
      <c r="G85" s="26"/>
      <c r="H85" s="26"/>
    </row>
    <row r="86" spans="1:8" x14ac:dyDescent="0.25">
      <c r="A86" s="26"/>
      <c r="B86" s="26"/>
      <c r="C86" s="26"/>
      <c r="D86" s="26"/>
      <c r="E86" s="26"/>
      <c r="F86" s="26"/>
      <c r="G86" s="26"/>
      <c r="H86" s="26"/>
    </row>
    <row r="87" spans="1:8" x14ac:dyDescent="0.25">
      <c r="A87" s="26"/>
      <c r="B87" s="26"/>
      <c r="C87" s="26"/>
      <c r="D87" s="26"/>
      <c r="E87" s="26"/>
      <c r="F87" s="26"/>
      <c r="G87" s="26"/>
      <c r="H87" s="26"/>
    </row>
    <row r="88" spans="1:8" x14ac:dyDescent="0.25">
      <c r="A88" s="26"/>
      <c r="B88" s="26"/>
      <c r="C88" s="26"/>
      <c r="D88" s="26"/>
      <c r="E88" s="26"/>
      <c r="F88" s="26"/>
      <c r="G88" s="26"/>
      <c r="H88" s="26"/>
    </row>
    <row r="89" spans="1:8" x14ac:dyDescent="0.25">
      <c r="A89" s="26"/>
      <c r="B89" s="26"/>
      <c r="C89" s="26"/>
      <c r="D89" s="26"/>
      <c r="E89" s="26"/>
      <c r="F89" s="26"/>
      <c r="G89" s="26"/>
      <c r="H89" s="26"/>
    </row>
    <row r="90" spans="1:8" x14ac:dyDescent="0.25">
      <c r="A90" s="26"/>
      <c r="B90" s="26"/>
      <c r="C90" s="26"/>
      <c r="D90" s="26"/>
      <c r="E90" s="26"/>
      <c r="F90" s="26"/>
      <c r="G90" s="26"/>
      <c r="H90" s="26"/>
    </row>
    <row r="91" spans="1:8" x14ac:dyDescent="0.25">
      <c r="A91" s="26"/>
      <c r="B91" s="26"/>
      <c r="C91" s="26"/>
      <c r="D91" s="26"/>
      <c r="E91" s="26"/>
      <c r="F91" s="26"/>
      <c r="G91" s="26"/>
      <c r="H91" s="26"/>
    </row>
    <row r="92" spans="1:8" x14ac:dyDescent="0.25">
      <c r="A92" s="26"/>
      <c r="B92" s="26"/>
      <c r="C92" s="26"/>
      <c r="D92" s="26"/>
      <c r="E92" s="26"/>
      <c r="F92" s="26"/>
      <c r="G92" s="26"/>
      <c r="H92" s="26"/>
    </row>
    <row r="93" spans="1:8" x14ac:dyDescent="0.25">
      <c r="A93" s="26"/>
      <c r="B93" s="26"/>
      <c r="C93" s="26"/>
      <c r="D93" s="26"/>
      <c r="E93" s="26"/>
      <c r="F93" s="26"/>
      <c r="G93" s="26"/>
      <c r="H93" s="26"/>
    </row>
    <row r="94" spans="1:8" x14ac:dyDescent="0.25">
      <c r="A94" s="26"/>
      <c r="B94" s="26"/>
      <c r="C94" s="26"/>
      <c r="D94" s="26"/>
      <c r="E94" s="26"/>
      <c r="F94" s="26"/>
      <c r="G94" s="26"/>
      <c r="H94" s="26"/>
    </row>
    <row r="95" spans="1:8" x14ac:dyDescent="0.25">
      <c r="A95" s="26"/>
      <c r="B95" s="26"/>
      <c r="C95" s="26"/>
      <c r="D95" s="26"/>
      <c r="E95" s="26"/>
      <c r="F95" s="26"/>
      <c r="G95" s="26"/>
      <c r="H95" s="26"/>
    </row>
    <row r="96" spans="1:8" x14ac:dyDescent="0.25">
      <c r="A96" s="26"/>
      <c r="B96" s="26"/>
      <c r="C96" s="26"/>
      <c r="D96" s="26"/>
      <c r="E96" s="26"/>
      <c r="F96" s="26"/>
      <c r="G96" s="26"/>
      <c r="H96" s="26"/>
    </row>
    <row r="97" spans="1:8" x14ac:dyDescent="0.25">
      <c r="A97" s="26"/>
      <c r="B97" s="26"/>
      <c r="C97" s="26"/>
      <c r="D97" s="26"/>
      <c r="E97" s="26"/>
      <c r="F97" s="26"/>
      <c r="G97" s="26"/>
      <c r="H97" s="26"/>
    </row>
    <row r="98" spans="1:8" x14ac:dyDescent="0.25">
      <c r="A98" s="26"/>
      <c r="B98" s="26"/>
      <c r="C98" s="26"/>
      <c r="D98" s="26"/>
      <c r="E98" s="26"/>
      <c r="F98" s="26"/>
      <c r="G98" s="26"/>
      <c r="H98" s="26"/>
    </row>
    <row r="99" spans="1:8" x14ac:dyDescent="0.25">
      <c r="A99" s="26"/>
      <c r="B99" s="26"/>
      <c r="C99" s="26"/>
      <c r="D99" s="26"/>
      <c r="E99" s="26"/>
      <c r="F99" s="26"/>
      <c r="G99" s="26"/>
      <c r="H99" s="26"/>
    </row>
    <row r="100" spans="1:8" x14ac:dyDescent="0.25">
      <c r="A100" s="26"/>
      <c r="B100" s="26"/>
      <c r="C100" s="26"/>
      <c r="D100" s="26"/>
      <c r="E100" s="26"/>
      <c r="F100" s="26"/>
      <c r="G100" s="26"/>
      <c r="H100" s="26"/>
    </row>
    <row r="101" spans="1:8" x14ac:dyDescent="0.25">
      <c r="A101" s="26"/>
      <c r="B101" s="26"/>
      <c r="C101" s="26"/>
      <c r="D101" s="26"/>
      <c r="E101" s="26"/>
      <c r="F101" s="26"/>
      <c r="G101" s="26"/>
      <c r="H101" s="26"/>
    </row>
    <row r="102" spans="1:8" x14ac:dyDescent="0.25">
      <c r="A102" s="26"/>
      <c r="B102" s="26"/>
      <c r="C102" s="26"/>
      <c r="D102" s="26"/>
      <c r="E102" s="26"/>
      <c r="F102" s="26"/>
      <c r="G102" s="26"/>
      <c r="H102" s="26"/>
    </row>
    <row r="103" spans="1:8" x14ac:dyDescent="0.25">
      <c r="A103" s="26"/>
      <c r="B103" s="26"/>
      <c r="C103" s="26"/>
      <c r="D103" s="26"/>
      <c r="E103" s="26"/>
      <c r="F103" s="26"/>
      <c r="G103" s="26"/>
      <c r="H103" s="26"/>
    </row>
    <row r="104" spans="1:8" x14ac:dyDescent="0.25">
      <c r="A104" s="26"/>
      <c r="B104" s="26"/>
      <c r="C104" s="26"/>
      <c r="D104" s="26"/>
      <c r="E104" s="26"/>
      <c r="F104" s="26"/>
      <c r="G104" s="26"/>
      <c r="H104" s="26"/>
    </row>
    <row r="105" spans="1:8" x14ac:dyDescent="0.25">
      <c r="A105" s="26"/>
      <c r="B105" s="26"/>
      <c r="C105" s="26"/>
      <c r="D105" s="26"/>
      <c r="E105" s="26"/>
      <c r="F105" s="26"/>
      <c r="G105" s="26"/>
      <c r="H105" s="26"/>
    </row>
    <row r="106" spans="1:8" x14ac:dyDescent="0.25">
      <c r="A106" s="26"/>
      <c r="B106" s="26"/>
      <c r="C106" s="26"/>
      <c r="D106" s="26"/>
      <c r="E106" s="26"/>
      <c r="F106" s="26"/>
      <c r="G106" s="26"/>
      <c r="H106" s="26"/>
    </row>
    <row r="107" spans="1:8" x14ac:dyDescent="0.25">
      <c r="A107" s="26"/>
      <c r="B107" s="26"/>
      <c r="C107" s="26"/>
      <c r="D107" s="26"/>
      <c r="E107" s="26"/>
      <c r="F107" s="26"/>
      <c r="G107" s="26"/>
      <c r="H107" s="26"/>
    </row>
    <row r="108" spans="1:8" x14ac:dyDescent="0.25">
      <c r="A108" s="26"/>
      <c r="B108" s="26"/>
      <c r="C108" s="26"/>
      <c r="D108" s="26"/>
      <c r="E108" s="26"/>
      <c r="F108" s="26"/>
      <c r="G108" s="26"/>
      <c r="H108" s="26"/>
    </row>
    <row r="109" spans="1:8" x14ac:dyDescent="0.25">
      <c r="A109" s="26"/>
      <c r="B109" s="26"/>
      <c r="C109" s="26"/>
      <c r="D109" s="26"/>
      <c r="E109" s="26"/>
      <c r="F109" s="26"/>
      <c r="G109" s="26"/>
      <c r="H109" s="26"/>
    </row>
    <row r="110" spans="1:8" x14ac:dyDescent="0.25">
      <c r="A110" s="26"/>
      <c r="B110" s="26"/>
      <c r="C110" s="26"/>
      <c r="D110" s="26"/>
      <c r="E110" s="26"/>
      <c r="F110" s="26"/>
      <c r="G110" s="26"/>
      <c r="H110" s="26"/>
    </row>
    <row r="111" spans="1:8" x14ac:dyDescent="0.25">
      <c r="A111" s="26"/>
      <c r="B111" s="26"/>
      <c r="C111" s="26"/>
      <c r="D111" s="26"/>
      <c r="E111" s="26"/>
      <c r="F111" s="26"/>
      <c r="G111" s="26"/>
      <c r="H111" s="26"/>
    </row>
    <row r="112" spans="1:8" x14ac:dyDescent="0.25">
      <c r="A112" s="26"/>
      <c r="B112" s="26"/>
      <c r="C112" s="26"/>
      <c r="D112" s="26"/>
      <c r="E112" s="26"/>
      <c r="F112" s="26"/>
      <c r="G112" s="26"/>
      <c r="H112" s="26"/>
    </row>
    <row r="113" spans="1:8" x14ac:dyDescent="0.25">
      <c r="A113" s="26"/>
      <c r="B113" s="26"/>
      <c r="C113" s="26"/>
      <c r="D113" s="26"/>
      <c r="E113" s="26"/>
      <c r="F113" s="26"/>
      <c r="G113" s="26"/>
      <c r="H113" s="26"/>
    </row>
    <row r="114" spans="1:8" x14ac:dyDescent="0.25">
      <c r="A114" s="26"/>
      <c r="B114" s="26"/>
      <c r="C114" s="26"/>
      <c r="D114" s="26"/>
      <c r="E114" s="26"/>
      <c r="F114" s="26"/>
      <c r="G114" s="26"/>
      <c r="H114" s="26"/>
    </row>
    <row r="115" spans="1:8" x14ac:dyDescent="0.25">
      <c r="A115" s="26"/>
      <c r="B115" s="26"/>
      <c r="C115" s="26"/>
      <c r="D115" s="26"/>
      <c r="E115" s="26"/>
      <c r="F115" s="26"/>
      <c r="G115" s="26"/>
      <c r="H115" s="26"/>
    </row>
    <row r="116" spans="1:8" x14ac:dyDescent="0.25">
      <c r="A116" s="26"/>
      <c r="B116" s="26"/>
      <c r="C116" s="26"/>
      <c r="D116" s="26"/>
      <c r="E116" s="26"/>
      <c r="F116" s="26"/>
      <c r="G116" s="26"/>
      <c r="H116" s="26"/>
    </row>
    <row r="117" spans="1:8" x14ac:dyDescent="0.25">
      <c r="A117" s="26"/>
      <c r="B117" s="26"/>
      <c r="C117" s="26"/>
      <c r="D117" s="26"/>
      <c r="E117" s="26"/>
      <c r="F117" s="26"/>
      <c r="G117" s="26"/>
      <c r="H117" s="26"/>
    </row>
    <row r="118" spans="1:8" x14ac:dyDescent="0.25">
      <c r="A118" s="26"/>
      <c r="B118" s="26"/>
      <c r="C118" s="26"/>
      <c r="D118" s="26"/>
      <c r="E118" s="26"/>
      <c r="F118" s="26"/>
      <c r="G118" s="26"/>
      <c r="H118" s="26"/>
    </row>
    <row r="119" spans="1:8" x14ac:dyDescent="0.25">
      <c r="A119" s="26"/>
      <c r="B119" s="26"/>
      <c r="C119" s="26"/>
      <c r="D119" s="26"/>
      <c r="E119" s="26"/>
      <c r="F119" s="26"/>
      <c r="G119" s="26"/>
      <c r="H119" s="26"/>
    </row>
    <row r="120" spans="1:8" x14ac:dyDescent="0.25">
      <c r="A120" s="26"/>
      <c r="B120" s="26"/>
      <c r="C120" s="26"/>
      <c r="D120" s="26"/>
      <c r="E120" s="26"/>
      <c r="F120" s="26"/>
      <c r="G120" s="26"/>
      <c r="H120" s="26"/>
    </row>
    <row r="121" spans="1:8" x14ac:dyDescent="0.25">
      <c r="A121" s="26"/>
      <c r="B121" s="26"/>
      <c r="C121" s="26"/>
      <c r="D121" s="26"/>
      <c r="E121" s="26"/>
      <c r="F121" s="26"/>
      <c r="G121" s="26"/>
      <c r="H121" s="26"/>
    </row>
    <row r="122" spans="1:8" x14ac:dyDescent="0.25">
      <c r="A122" s="26"/>
      <c r="B122" s="26"/>
      <c r="C122" s="26"/>
      <c r="D122" s="26"/>
      <c r="E122" s="26"/>
      <c r="F122" s="26"/>
      <c r="G122" s="26"/>
      <c r="H122" s="26"/>
    </row>
    <row r="123" spans="1:8" x14ac:dyDescent="0.25">
      <c r="A123" s="26"/>
      <c r="B123" s="26"/>
      <c r="C123" s="26"/>
      <c r="D123" s="26"/>
      <c r="E123" s="26"/>
      <c r="F123" s="26"/>
      <c r="G123" s="26"/>
      <c r="H123" s="26"/>
    </row>
    <row r="124" spans="1:8" x14ac:dyDescent="0.25">
      <c r="A124" s="26"/>
      <c r="B124" s="26"/>
      <c r="C124" s="26"/>
      <c r="D124" s="26"/>
      <c r="E124" s="26"/>
      <c r="F124" s="26"/>
      <c r="G124" s="26"/>
      <c r="H124" s="26"/>
    </row>
    <row r="125" spans="1:8" x14ac:dyDescent="0.25">
      <c r="A125" s="26"/>
      <c r="B125" s="26"/>
      <c r="C125" s="26"/>
      <c r="D125" s="26"/>
      <c r="E125" s="26"/>
      <c r="F125" s="26"/>
      <c r="G125" s="26"/>
      <c r="H125" s="26"/>
    </row>
    <row r="126" spans="1:8" x14ac:dyDescent="0.25">
      <c r="A126" s="26"/>
      <c r="B126" s="26"/>
      <c r="C126" s="26"/>
      <c r="D126" s="26"/>
      <c r="E126" s="26"/>
      <c r="F126" s="26"/>
      <c r="G126" s="26"/>
      <c r="H126" s="26"/>
    </row>
    <row r="127" spans="1:8" x14ac:dyDescent="0.25">
      <c r="A127" s="26"/>
      <c r="B127" s="26"/>
      <c r="C127" s="26"/>
      <c r="D127" s="26"/>
      <c r="E127" s="26"/>
      <c r="F127" s="26"/>
      <c r="G127" s="26"/>
      <c r="H127" s="26"/>
    </row>
    <row r="128" spans="1:8" x14ac:dyDescent="0.25">
      <c r="A128" s="26"/>
      <c r="B128" s="26"/>
      <c r="C128" s="26"/>
      <c r="D128" s="26"/>
      <c r="E128" s="26"/>
      <c r="F128" s="26"/>
      <c r="G128" s="26"/>
      <c r="H128" s="26"/>
    </row>
    <row r="129" spans="1:8" x14ac:dyDescent="0.25">
      <c r="A129" s="26"/>
      <c r="B129" s="26"/>
      <c r="C129" s="26"/>
      <c r="D129" s="26"/>
      <c r="E129" s="26"/>
      <c r="F129" s="26"/>
      <c r="G129" s="26"/>
      <c r="H129" s="26"/>
    </row>
    <row r="130" spans="1:8" x14ac:dyDescent="0.25">
      <c r="A130" s="26"/>
      <c r="B130" s="26"/>
      <c r="C130" s="26"/>
      <c r="D130" s="26"/>
      <c r="E130" s="26"/>
      <c r="F130" s="26"/>
      <c r="G130" s="26"/>
      <c r="H130" s="26"/>
    </row>
    <row r="131" spans="1:8" x14ac:dyDescent="0.25">
      <c r="A131" s="26"/>
      <c r="B131" s="26"/>
      <c r="C131" s="26"/>
      <c r="D131" s="26"/>
      <c r="E131" s="26"/>
      <c r="F131" s="26"/>
      <c r="G131" s="26"/>
      <c r="H131" s="26"/>
    </row>
    <row r="132" spans="1:8" x14ac:dyDescent="0.25">
      <c r="A132" s="26"/>
      <c r="B132" s="26"/>
      <c r="C132" s="26"/>
      <c r="D132" s="26"/>
      <c r="E132" s="26"/>
      <c r="F132" s="26"/>
      <c r="G132" s="26"/>
      <c r="H132" s="26"/>
    </row>
    <row r="133" spans="1:8" x14ac:dyDescent="0.25">
      <c r="A133" s="26"/>
      <c r="B133" s="26"/>
      <c r="C133" s="26"/>
      <c r="D133" s="26"/>
      <c r="E133" s="26"/>
      <c r="F133" s="26"/>
      <c r="G133" s="26"/>
      <c r="H133" s="26"/>
    </row>
    <row r="134" spans="1:8" x14ac:dyDescent="0.25">
      <c r="A134" s="26"/>
      <c r="B134" s="26"/>
      <c r="C134" s="26"/>
      <c r="D134" s="26"/>
      <c r="E134" s="26"/>
      <c r="F134" s="26"/>
      <c r="G134" s="26"/>
      <c r="H134" s="26"/>
    </row>
    <row r="135" spans="1:8" x14ac:dyDescent="0.25">
      <c r="A135" s="26"/>
      <c r="B135" s="26"/>
      <c r="C135" s="26"/>
      <c r="D135" s="26"/>
      <c r="E135" s="26"/>
      <c r="F135" s="26"/>
      <c r="G135" s="26"/>
      <c r="H135" s="26"/>
    </row>
    <row r="136" spans="1:8" x14ac:dyDescent="0.25">
      <c r="A136" s="26"/>
      <c r="B136" s="26"/>
      <c r="C136" s="26"/>
      <c r="D136" s="26"/>
      <c r="E136" s="26"/>
      <c r="F136" s="26"/>
      <c r="G136" s="26"/>
      <c r="H136" s="26"/>
    </row>
    <row r="137" spans="1:8" x14ac:dyDescent="0.25">
      <c r="A137" s="26"/>
      <c r="B137" s="26"/>
      <c r="C137" s="26"/>
      <c r="D137" s="26"/>
      <c r="E137" s="26"/>
      <c r="F137" s="26"/>
      <c r="G137" s="26"/>
      <c r="H137" s="26"/>
    </row>
    <row r="138" spans="1:8" x14ac:dyDescent="0.25">
      <c r="A138" s="26"/>
      <c r="B138" s="26"/>
      <c r="C138" s="26"/>
      <c r="D138" s="26"/>
      <c r="E138" s="26"/>
      <c r="F138" s="26"/>
      <c r="G138" s="26"/>
      <c r="H138" s="26"/>
    </row>
    <row r="139" spans="1:8" x14ac:dyDescent="0.25">
      <c r="A139" s="26"/>
      <c r="B139" s="26"/>
      <c r="C139" s="26"/>
      <c r="D139" s="26"/>
      <c r="E139" s="26"/>
      <c r="F139" s="26"/>
      <c r="G139" s="26"/>
      <c r="H139" s="26"/>
    </row>
    <row r="140" spans="1:8" x14ac:dyDescent="0.25">
      <c r="A140" s="26"/>
      <c r="B140" s="26"/>
      <c r="C140" s="26"/>
      <c r="D140" s="26"/>
      <c r="E140" s="26"/>
      <c r="F140" s="26"/>
      <c r="G140" s="26"/>
      <c r="H140" s="26"/>
    </row>
    <row r="141" spans="1:8" x14ac:dyDescent="0.25">
      <c r="A141" s="26"/>
      <c r="B141" s="26"/>
      <c r="C141" s="26"/>
      <c r="D141" s="26"/>
      <c r="E141" s="26"/>
      <c r="F141" s="26"/>
      <c r="G141" s="26"/>
      <c r="H141" s="26"/>
    </row>
    <row r="142" spans="1:8" x14ac:dyDescent="0.25">
      <c r="A142" s="26"/>
      <c r="B142" s="26"/>
      <c r="C142" s="26"/>
      <c r="D142" s="26"/>
      <c r="E142" s="26"/>
      <c r="F142" s="26"/>
      <c r="G142" s="26"/>
      <c r="H142" s="26"/>
    </row>
    <row r="143" spans="1:8" x14ac:dyDescent="0.25">
      <c r="A143" s="26"/>
      <c r="B143" s="26"/>
      <c r="C143" s="26"/>
      <c r="D143" s="26"/>
      <c r="E143" s="26"/>
      <c r="F143" s="26"/>
      <c r="G143" s="26"/>
      <c r="H143" s="26"/>
    </row>
    <row r="144" spans="1:8" x14ac:dyDescent="0.25">
      <c r="A144" s="26"/>
      <c r="B144" s="26"/>
      <c r="C144" s="26"/>
      <c r="D144" s="26"/>
      <c r="E144" s="26"/>
      <c r="F144" s="26"/>
      <c r="G144" s="26"/>
      <c r="H144" s="26"/>
    </row>
    <row r="145" spans="1:8" x14ac:dyDescent="0.25">
      <c r="A145" s="26"/>
      <c r="B145" s="26"/>
      <c r="C145" s="26"/>
      <c r="D145" s="26"/>
      <c r="E145" s="26"/>
      <c r="F145" s="26"/>
      <c r="G145" s="26"/>
      <c r="H145" s="26"/>
    </row>
    <row r="146" spans="1:8" x14ac:dyDescent="0.25">
      <c r="A146" s="26"/>
      <c r="B146" s="26"/>
      <c r="C146" s="26"/>
      <c r="D146" s="26"/>
      <c r="E146" s="26"/>
      <c r="F146" s="26"/>
      <c r="G146" s="26"/>
      <c r="H146" s="26"/>
    </row>
    <row r="147" spans="1:8" x14ac:dyDescent="0.25">
      <c r="A147" s="26"/>
      <c r="B147" s="26"/>
      <c r="C147" s="26"/>
      <c r="D147" s="26"/>
      <c r="E147" s="26"/>
      <c r="F147" s="26"/>
      <c r="G147" s="26"/>
      <c r="H147" s="26"/>
    </row>
    <row r="148" spans="1:8" x14ac:dyDescent="0.25">
      <c r="A148" s="26"/>
      <c r="B148" s="26"/>
      <c r="C148" s="26"/>
      <c r="D148" s="26"/>
      <c r="E148" s="26"/>
      <c r="F148" s="26"/>
      <c r="G148" s="26"/>
      <c r="H148" s="26"/>
    </row>
    <row r="149" spans="1:8" x14ac:dyDescent="0.25">
      <c r="A149" s="26"/>
      <c r="B149" s="26"/>
      <c r="C149" s="26"/>
      <c r="D149" s="26"/>
      <c r="E149" s="26"/>
      <c r="F149" s="26"/>
      <c r="G149" s="26"/>
      <c r="H149" s="26"/>
    </row>
    <row r="150" spans="1:8" x14ac:dyDescent="0.25">
      <c r="A150" s="26"/>
      <c r="B150" s="26"/>
      <c r="C150" s="26"/>
      <c r="D150" s="26"/>
      <c r="E150" s="26"/>
      <c r="F150" s="26"/>
      <c r="G150" s="26"/>
      <c r="H150" s="26"/>
    </row>
    <row r="151" spans="1:8" x14ac:dyDescent="0.25">
      <c r="A151" s="26"/>
      <c r="B151" s="26"/>
      <c r="C151" s="26"/>
      <c r="D151" s="26"/>
      <c r="E151" s="26"/>
      <c r="F151" s="26"/>
      <c r="G151" s="26"/>
      <c r="H151" s="26"/>
    </row>
    <row r="152" spans="1:8" x14ac:dyDescent="0.25">
      <c r="A152" s="26"/>
      <c r="B152" s="26"/>
      <c r="C152" s="26"/>
      <c r="D152" s="26"/>
      <c r="E152" s="26"/>
      <c r="F152" s="26"/>
      <c r="G152" s="26"/>
      <c r="H152" s="26"/>
    </row>
    <row r="153" spans="1:8" x14ac:dyDescent="0.25">
      <c r="A153" s="26"/>
      <c r="B153" s="26"/>
      <c r="C153" s="26"/>
      <c r="D153" s="26"/>
      <c r="E153" s="26"/>
      <c r="F153" s="26"/>
      <c r="G153" s="26"/>
      <c r="H153" s="26"/>
    </row>
    <row r="154" spans="1:8" x14ac:dyDescent="0.25">
      <c r="A154" s="26"/>
      <c r="B154" s="26"/>
      <c r="C154" s="26"/>
      <c r="D154" s="26"/>
      <c r="E154" s="26"/>
      <c r="F154" s="26"/>
      <c r="G154" s="26"/>
      <c r="H154" s="26"/>
    </row>
    <row r="155" spans="1:8" x14ac:dyDescent="0.25">
      <c r="A155" s="26"/>
      <c r="B155" s="26"/>
      <c r="C155" s="26"/>
      <c r="D155" s="26"/>
      <c r="E155" s="26"/>
      <c r="F155" s="26"/>
      <c r="G155" s="26"/>
      <c r="H155" s="26"/>
    </row>
    <row r="156" spans="1:8" x14ac:dyDescent="0.25">
      <c r="A156" s="26"/>
      <c r="B156" s="26"/>
      <c r="C156" s="26"/>
      <c r="D156" s="26"/>
      <c r="E156" s="26"/>
      <c r="F156" s="26"/>
      <c r="G156" s="26"/>
      <c r="H156" s="26"/>
    </row>
    <row r="157" spans="1:8" x14ac:dyDescent="0.25">
      <c r="A157" s="26"/>
      <c r="B157" s="26"/>
      <c r="C157" s="26"/>
      <c r="D157" s="26"/>
      <c r="E157" s="26"/>
      <c r="F157" s="26"/>
      <c r="G157" s="26"/>
      <c r="H157" s="26"/>
    </row>
    <row r="158" spans="1:8" x14ac:dyDescent="0.25">
      <c r="A158" s="26"/>
      <c r="B158" s="26"/>
      <c r="C158" s="26"/>
      <c r="D158" s="26"/>
      <c r="E158" s="26"/>
      <c r="F158" s="26"/>
      <c r="G158" s="26"/>
      <c r="H158" s="26"/>
    </row>
    <row r="159" spans="1:8" x14ac:dyDescent="0.25">
      <c r="A159" s="26"/>
      <c r="B159" s="26"/>
      <c r="C159" s="26"/>
      <c r="D159" s="26"/>
      <c r="E159" s="26"/>
      <c r="F159" s="26"/>
      <c r="G159" s="26"/>
      <c r="H159" s="26"/>
    </row>
    <row r="160" spans="1:8" x14ac:dyDescent="0.25">
      <c r="A160" s="26"/>
      <c r="B160" s="26"/>
      <c r="C160" s="26"/>
      <c r="D160" s="26"/>
      <c r="E160" s="26"/>
      <c r="F160" s="26"/>
      <c r="G160" s="26"/>
      <c r="H160" s="26"/>
    </row>
  </sheetData>
  <sheetProtection algorithmName="SHA-512" hashValue="aWPpuRDfuIuenTu4ft44zgARewMHFe+Qq8AfSmHL+Pa3ERBblnz4u7Unw9RD5GClxiZ+ZtG2rkQdAyt19FFkHQ==" saltValue="2gWdtiADiAMyqPlm0FgD2Q==" spinCount="100000" sheet="1" objects="1" scenarios="1"/>
  <mergeCells count="2">
    <mergeCell ref="A1:C1"/>
    <mergeCell ref="A2:C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430D5-ADB3-4280-A4EA-6286FB4F19A8}">
  <sheetPr>
    <tabColor rgb="FF99FF99"/>
  </sheetPr>
  <dimension ref="A1:C11"/>
  <sheetViews>
    <sheetView zoomScale="80" zoomScaleNormal="80" workbookViewId="0">
      <selection sqref="A1:C1"/>
    </sheetView>
  </sheetViews>
  <sheetFormatPr defaultColWidth="8.7109375" defaultRowHeight="15" x14ac:dyDescent="0.25"/>
  <cols>
    <col min="1" max="1" width="71.7109375" style="7" customWidth="1"/>
    <col min="2" max="2" width="81.7109375" style="7" customWidth="1"/>
    <col min="3" max="3" width="71.7109375" style="96" customWidth="1"/>
    <col min="4" max="16384" width="8.7109375" style="7"/>
  </cols>
  <sheetData>
    <row r="1" spans="1:3" x14ac:dyDescent="0.25">
      <c r="A1" s="372"/>
      <c r="B1" s="372"/>
      <c r="C1" s="372"/>
    </row>
    <row r="2" spans="1:3" s="95" customFormat="1" ht="30" customHeight="1" x14ac:dyDescent="0.25">
      <c r="A2" s="373" t="s">
        <v>280</v>
      </c>
      <c r="B2" s="373"/>
      <c r="C2" s="373"/>
    </row>
    <row r="3" spans="1:3" x14ac:dyDescent="0.25">
      <c r="A3" s="93"/>
      <c r="B3" s="93"/>
      <c r="C3" s="97"/>
    </row>
    <row r="4" spans="1:3" ht="30" customHeight="1" x14ac:dyDescent="0.25">
      <c r="A4" s="331" t="s">
        <v>0</v>
      </c>
      <c r="B4" s="331" t="s">
        <v>1</v>
      </c>
      <c r="C4" s="345" t="s">
        <v>2</v>
      </c>
    </row>
    <row r="5" spans="1:3" ht="178.9" customHeight="1" x14ac:dyDescent="0.25">
      <c r="A5" s="324" t="s">
        <v>269</v>
      </c>
      <c r="B5" s="323" t="s">
        <v>836</v>
      </c>
      <c r="C5" s="98" t="s">
        <v>837</v>
      </c>
    </row>
    <row r="6" spans="1:3" ht="26.65" customHeight="1" x14ac:dyDescent="0.25">
      <c r="A6" s="324" t="s">
        <v>272</v>
      </c>
      <c r="B6" s="323" t="s">
        <v>838</v>
      </c>
      <c r="C6" s="325"/>
    </row>
    <row r="7" spans="1:3" ht="33.6" customHeight="1" x14ac:dyDescent="0.25">
      <c r="A7" s="324" t="s">
        <v>274</v>
      </c>
      <c r="B7" s="323" t="s">
        <v>839</v>
      </c>
      <c r="C7" s="325"/>
    </row>
    <row r="8" spans="1:3" ht="27" customHeight="1" x14ac:dyDescent="0.25">
      <c r="A8" s="324" t="s">
        <v>276</v>
      </c>
      <c r="B8" s="323" t="s">
        <v>840</v>
      </c>
      <c r="C8" s="325"/>
    </row>
    <row r="9" spans="1:3" ht="45.6" customHeight="1" x14ac:dyDescent="0.25">
      <c r="A9" s="324" t="s">
        <v>841</v>
      </c>
      <c r="B9" s="323" t="s">
        <v>842</v>
      </c>
      <c r="C9" s="344"/>
    </row>
    <row r="10" spans="1:3" ht="34.15" customHeight="1" x14ac:dyDescent="0.25">
      <c r="A10" s="324" t="s">
        <v>843</v>
      </c>
      <c r="B10" s="323" t="s">
        <v>840</v>
      </c>
      <c r="C10" s="212"/>
    </row>
    <row r="11" spans="1:3" ht="70.150000000000006" customHeight="1" x14ac:dyDescent="0.25">
      <c r="A11" s="324" t="s">
        <v>277</v>
      </c>
      <c r="B11" s="323" t="s">
        <v>844</v>
      </c>
      <c r="C11" s="98" t="s">
        <v>279</v>
      </c>
    </row>
  </sheetData>
  <sheetProtection algorithmName="SHA-512" hashValue="MSLuSd0SuFOQGsR/BV6yUEYfC1t6FLXt3SSyJUi6abAO5NbvLjHsgYV1L6ZO3jEx4c1MTS/p2hcSPnWERC0I5w==" saltValue="heC97xTBrNrshh7QhUUttA==" spinCount="100000" sheet="1" objects="1" scenarios="1"/>
  <mergeCells count="2">
    <mergeCell ref="A1:C1"/>
    <mergeCell ref="A2:C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C7B7-4CE7-4E66-9F3E-BE9294CF05B2}">
  <sheetPr>
    <tabColor rgb="FF660033"/>
  </sheetPr>
  <dimension ref="A1:C11"/>
  <sheetViews>
    <sheetView zoomScale="91" zoomScaleNormal="91" workbookViewId="0"/>
  </sheetViews>
  <sheetFormatPr defaultColWidth="38.7109375" defaultRowHeight="15" x14ac:dyDescent="0.25"/>
  <cols>
    <col min="1" max="1" width="71.7109375" style="201" customWidth="1"/>
    <col min="2" max="2" width="81.7109375" style="202" customWidth="1"/>
    <col min="3" max="3" width="41.42578125" style="41" customWidth="1"/>
    <col min="4" max="16384" width="38.7109375" style="41"/>
  </cols>
  <sheetData>
    <row r="1" spans="1:3" x14ac:dyDescent="0.25">
      <c r="A1" s="276"/>
      <c r="B1" s="277"/>
      <c r="C1" s="278"/>
    </row>
    <row r="2" spans="1:3" s="80" customFormat="1" ht="30" customHeight="1" x14ac:dyDescent="0.25">
      <c r="A2" s="373" t="s">
        <v>227</v>
      </c>
      <c r="B2" s="373"/>
      <c r="C2" s="373"/>
    </row>
    <row r="3" spans="1:3" x14ac:dyDescent="0.25">
      <c r="A3" s="200"/>
      <c r="B3" s="78"/>
      <c r="C3" s="79"/>
    </row>
    <row r="4" spans="1:3" ht="30" customHeight="1" x14ac:dyDescent="0.25">
      <c r="A4" s="332" t="s">
        <v>0</v>
      </c>
      <c r="B4" s="332" t="s">
        <v>1</v>
      </c>
      <c r="C4" s="332" t="s">
        <v>2</v>
      </c>
    </row>
    <row r="5" spans="1:3" ht="84" x14ac:dyDescent="0.25">
      <c r="A5" s="24" t="s">
        <v>789</v>
      </c>
      <c r="B5" s="17" t="s">
        <v>799</v>
      </c>
      <c r="C5" s="23"/>
    </row>
    <row r="6" spans="1:3" ht="147" x14ac:dyDescent="0.25">
      <c r="A6" s="24" t="s">
        <v>34</v>
      </c>
      <c r="B6" s="17" t="s">
        <v>796</v>
      </c>
      <c r="C6" s="23"/>
    </row>
    <row r="7" spans="1:3" ht="162" customHeight="1" x14ac:dyDescent="0.25">
      <c r="A7" s="24" t="s">
        <v>790</v>
      </c>
      <c r="B7" s="17" t="s">
        <v>797</v>
      </c>
      <c r="C7" s="23"/>
    </row>
    <row r="8" spans="1:3" ht="142.9" customHeight="1" x14ac:dyDescent="0.25">
      <c r="A8" s="24" t="s">
        <v>791</v>
      </c>
      <c r="B8" s="17" t="s">
        <v>794</v>
      </c>
      <c r="C8" s="23"/>
    </row>
    <row r="9" spans="1:3" ht="164.65" customHeight="1" x14ac:dyDescent="0.25">
      <c r="A9" s="24" t="s">
        <v>792</v>
      </c>
      <c r="B9" s="17" t="s">
        <v>795</v>
      </c>
      <c r="C9" s="23"/>
    </row>
    <row r="10" spans="1:3" ht="130.9" customHeight="1" x14ac:dyDescent="0.25">
      <c r="A10" s="24" t="s">
        <v>793</v>
      </c>
      <c r="B10" s="17" t="s">
        <v>798</v>
      </c>
      <c r="C10" s="23"/>
    </row>
    <row r="11" spans="1:3" ht="168" x14ac:dyDescent="0.25">
      <c r="A11" s="24" t="s">
        <v>800</v>
      </c>
      <c r="B11" s="17" t="s">
        <v>801</v>
      </c>
      <c r="C11" s="207"/>
    </row>
  </sheetData>
  <sheetProtection algorithmName="SHA-512" hashValue="yJFwDtoY7aujjpK1BIX4c/dIkgaIlxKVM1gsF3sd//2NxxsK1I9+iNhoXoBytq42NYBovPRmdy6syCmusMkanA==" saltValue="X12RDZoKIhm54vmbYbq8dQ==" spinCount="100000" sheet="1" objects="1" scenarios="1"/>
  <mergeCells count="1">
    <mergeCell ref="A2:C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3D917-F3F3-4E6B-A56C-D3DA4A755953}">
  <sheetPr>
    <tabColor rgb="FFFF7C80"/>
  </sheetPr>
  <dimension ref="A1:C10"/>
  <sheetViews>
    <sheetView zoomScale="98" zoomScaleNormal="98" workbookViewId="0"/>
  </sheetViews>
  <sheetFormatPr defaultRowHeight="15" x14ac:dyDescent="0.25"/>
  <cols>
    <col min="1" max="1" width="35.28515625" customWidth="1"/>
    <col min="2" max="2" width="45.28515625" customWidth="1"/>
    <col min="3" max="3" width="109.5703125" customWidth="1"/>
  </cols>
  <sheetData>
    <row r="1" spans="1:3" x14ac:dyDescent="0.25">
      <c r="A1" s="9"/>
      <c r="B1" s="10"/>
      <c r="C1" s="11"/>
    </row>
    <row r="2" spans="1:3" ht="30" customHeight="1" x14ac:dyDescent="0.25">
      <c r="A2" s="373" t="s">
        <v>1060</v>
      </c>
      <c r="B2" s="373"/>
      <c r="C2" s="373"/>
    </row>
    <row r="3" spans="1:3" x14ac:dyDescent="0.25">
      <c r="A3" s="9"/>
      <c r="B3" s="10"/>
      <c r="C3" s="11"/>
    </row>
    <row r="4" spans="1:3" ht="30" customHeight="1" x14ac:dyDescent="0.25">
      <c r="A4" s="332" t="s">
        <v>0</v>
      </c>
      <c r="B4" s="332" t="s">
        <v>1</v>
      </c>
      <c r="C4" s="332" t="s">
        <v>2</v>
      </c>
    </row>
    <row r="5" spans="1:3" ht="189.6" customHeight="1" x14ac:dyDescent="0.25">
      <c r="A5" s="24" t="s">
        <v>898</v>
      </c>
      <c r="B5" s="215" t="s">
        <v>899</v>
      </c>
      <c r="C5" s="215" t="s">
        <v>900</v>
      </c>
    </row>
    <row r="6" spans="1:3" ht="184.9" customHeight="1" x14ac:dyDescent="0.25">
      <c r="A6" s="24" t="s">
        <v>901</v>
      </c>
      <c r="B6" s="215" t="s">
        <v>902</v>
      </c>
      <c r="C6" s="215" t="s">
        <v>903</v>
      </c>
    </row>
    <row r="7" spans="1:3" ht="250.15" customHeight="1" x14ac:dyDescent="0.25">
      <c r="A7" s="24" t="s">
        <v>904</v>
      </c>
      <c r="B7" s="215" t="s">
        <v>905</v>
      </c>
      <c r="C7" s="215" t="s">
        <v>906</v>
      </c>
    </row>
    <row r="8" spans="1:3" ht="205.9" customHeight="1" x14ac:dyDescent="0.25">
      <c r="A8" s="24" t="s">
        <v>907</v>
      </c>
      <c r="B8" s="215" t="s">
        <v>908</v>
      </c>
      <c r="C8" s="215" t="s">
        <v>909</v>
      </c>
    </row>
    <row r="9" spans="1:3" ht="192.6" customHeight="1" thickBot="1" x14ac:dyDescent="0.3">
      <c r="A9" s="24" t="s">
        <v>910</v>
      </c>
      <c r="B9" s="215" t="s">
        <v>902</v>
      </c>
      <c r="C9" s="215" t="s">
        <v>911</v>
      </c>
    </row>
    <row r="10" spans="1:3" ht="409.5" x14ac:dyDescent="0.25">
      <c r="A10" s="252" t="s">
        <v>418</v>
      </c>
      <c r="B10" s="253" t="s">
        <v>419</v>
      </c>
      <c r="C10" s="254" t="s">
        <v>967</v>
      </c>
    </row>
  </sheetData>
  <sheetProtection algorithmName="SHA-512" hashValue="H98e4s4hNUwQ66x5Tj5ARG++a2KmUXKo5+XqXUDSfWvu1QvhDkwk6sE26SKRSt5DbPrHbt6nJjxpCo7Uw9krwA==" saltValue="z5Uf12Sy34ALOEr+UqEAgQ==" spinCount="100000" sheet="1" objects="1" scenarios="1"/>
  <mergeCells count="1">
    <mergeCell ref="A2:C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B745A-AA13-4138-AED9-A31E1622ED56}">
  <sheetPr>
    <tabColor theme="4" tint="0.79998168889431442"/>
  </sheetPr>
  <dimension ref="A1:AE86"/>
  <sheetViews>
    <sheetView workbookViewId="0">
      <selection activeCell="M14" sqref="M14"/>
    </sheetView>
  </sheetViews>
  <sheetFormatPr defaultRowHeight="15" x14ac:dyDescent="0.25"/>
  <cols>
    <col min="3" max="3" width="79.28515625" customWidth="1"/>
  </cols>
  <sheetData>
    <row r="1" spans="1:31" ht="54.75" customHeight="1" x14ac:dyDescent="0.25">
      <c r="A1" s="369" t="s">
        <v>282</v>
      </c>
      <c r="B1" s="369"/>
      <c r="C1" s="369"/>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row>
    <row r="2" spans="1:31" ht="25.15" customHeight="1" x14ac:dyDescent="0.25">
      <c r="A2" s="99" t="s">
        <v>283</v>
      </c>
      <c r="B2" s="99"/>
      <c r="C2" s="99"/>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row>
    <row r="3" spans="1:31" ht="25.15" customHeight="1" x14ac:dyDescent="0.25">
      <c r="A3" s="99" t="s">
        <v>284</v>
      </c>
      <c r="B3" s="99"/>
      <c r="C3" s="99"/>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row>
    <row r="4" spans="1:31" ht="25.15" customHeight="1" x14ac:dyDescent="0.25">
      <c r="A4" s="99" t="s">
        <v>285</v>
      </c>
      <c r="B4" s="99"/>
      <c r="C4" s="99"/>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ht="25.15" customHeight="1" x14ac:dyDescent="0.25">
      <c r="A5" s="99" t="s">
        <v>286</v>
      </c>
      <c r="B5" s="99"/>
      <c r="C5" s="99"/>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row>
    <row r="6" spans="1:31" ht="25.15" customHeight="1" x14ac:dyDescent="0.25">
      <c r="A6" s="99" t="s">
        <v>287</v>
      </c>
      <c r="B6" s="99"/>
      <c r="C6" s="99"/>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5.15" customHeight="1" x14ac:dyDescent="0.25">
      <c r="A7" s="99" t="s">
        <v>288</v>
      </c>
      <c r="B7" s="99"/>
      <c r="C7" s="99"/>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row>
    <row r="8" spans="1:31" ht="25.15" customHeight="1" x14ac:dyDescent="0.25">
      <c r="A8" s="99" t="s">
        <v>289</v>
      </c>
      <c r="B8" s="99"/>
      <c r="C8" s="99"/>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row>
    <row r="9" spans="1:31" ht="25.15" customHeight="1" x14ac:dyDescent="0.25">
      <c r="A9" s="99" t="s">
        <v>290</v>
      </c>
      <c r="B9" s="99"/>
      <c r="C9" s="99"/>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row>
    <row r="10" spans="1:31" ht="25.15" customHeight="1" x14ac:dyDescent="0.25">
      <c r="A10" s="100" t="s">
        <v>291</v>
      </c>
      <c r="B10" s="100"/>
      <c r="C10" s="100"/>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row>
    <row r="11" spans="1:31" ht="25.15" customHeight="1" x14ac:dyDescent="0.25">
      <c r="A11" s="100" t="s">
        <v>292</v>
      </c>
      <c r="B11" s="100"/>
      <c r="C11" s="99"/>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row>
    <row r="12" spans="1:31" ht="25.15" customHeight="1" x14ac:dyDescent="0.25">
      <c r="A12" s="100" t="s">
        <v>293</v>
      </c>
      <c r="B12" s="100"/>
      <c r="C12" s="99"/>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row>
    <row r="13" spans="1:31" ht="25.15" customHeight="1" x14ac:dyDescent="0.25">
      <c r="A13" s="100" t="s">
        <v>294</v>
      </c>
      <c r="B13" s="100"/>
      <c r="C13" s="99"/>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row>
    <row r="14" spans="1:31" ht="25.15" customHeight="1" x14ac:dyDescent="0.25">
      <c r="A14" s="100" t="s">
        <v>295</v>
      </c>
      <c r="B14" s="100"/>
      <c r="C14" s="99"/>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row>
    <row r="15" spans="1:31" ht="25.15" customHeight="1" x14ac:dyDescent="0.25">
      <c r="A15" s="100" t="s">
        <v>296</v>
      </c>
      <c r="B15" s="100"/>
      <c r="C15" s="99"/>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row>
    <row r="16" spans="1:31" ht="25.15" customHeight="1" x14ac:dyDescent="0.25">
      <c r="A16" s="100" t="s">
        <v>297</v>
      </c>
      <c r="B16" s="100"/>
      <c r="C16" s="99"/>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row>
    <row r="17" spans="1:31" ht="25.15" customHeight="1" x14ac:dyDescent="0.25">
      <c r="A17" s="100" t="s">
        <v>298</v>
      </c>
      <c r="B17" s="100"/>
      <c r="C17" s="99"/>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row>
    <row r="18" spans="1:31" ht="25.15" customHeight="1" x14ac:dyDescent="0.25">
      <c r="A18" s="100" t="s">
        <v>299</v>
      </c>
      <c r="B18" s="100"/>
      <c r="C18" s="99"/>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row>
    <row r="19" spans="1:31" ht="25.15" customHeight="1" x14ac:dyDescent="0.25">
      <c r="A19" s="100" t="s">
        <v>300</v>
      </c>
      <c r="B19" s="100"/>
      <c r="C19" s="99"/>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1:31" ht="25.15" customHeight="1" x14ac:dyDescent="0.25">
      <c r="A20" s="100" t="s">
        <v>301</v>
      </c>
      <c r="B20" s="100"/>
      <c r="C20" s="99"/>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1" spans="1:31" ht="25.15" customHeight="1" x14ac:dyDescent="0.25">
      <c r="A21" s="100" t="s">
        <v>302</v>
      </c>
      <c r="B21" s="100"/>
      <c r="C21" s="99"/>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row>
    <row r="22" spans="1:31" ht="25.15" customHeight="1" x14ac:dyDescent="0.25">
      <c r="A22" s="100" t="s">
        <v>291</v>
      </c>
      <c r="B22" s="100"/>
      <c r="C22" s="99"/>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1:31" ht="25.15" customHeight="1" x14ac:dyDescent="0.25">
      <c r="A23" s="100" t="s">
        <v>303</v>
      </c>
      <c r="B23" s="100"/>
      <c r="C23" s="99"/>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row r="24" spans="1:31" ht="25.15" customHeight="1" x14ac:dyDescent="0.25">
      <c r="A24" s="100" t="s">
        <v>304</v>
      </c>
      <c r="B24" s="100"/>
      <c r="C24" s="99"/>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row>
    <row r="25" spans="1:31" ht="25.15" customHeight="1" x14ac:dyDescent="0.25">
      <c r="A25" s="100" t="s">
        <v>305</v>
      </c>
      <c r="B25" s="100"/>
      <c r="C25" s="99"/>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row>
    <row r="26" spans="1:31" ht="25.15" customHeight="1" x14ac:dyDescent="0.25">
      <c r="A26" s="100" t="s">
        <v>306</v>
      </c>
      <c r="B26" s="100"/>
      <c r="C26" s="99"/>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row>
    <row r="27" spans="1:31" ht="25.15" customHeight="1" x14ac:dyDescent="0.25">
      <c r="A27" s="100" t="s">
        <v>307</v>
      </c>
      <c r="B27" s="100"/>
      <c r="C27" s="99"/>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row>
    <row r="28" spans="1:31" ht="25.15" customHeight="1" x14ac:dyDescent="0.25">
      <c r="A28" s="100" t="s">
        <v>308</v>
      </c>
      <c r="B28" s="100"/>
      <c r="C28" s="99"/>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row>
    <row r="29" spans="1:31" ht="25.15" customHeight="1" x14ac:dyDescent="0.25">
      <c r="A29" s="100" t="s">
        <v>309</v>
      </c>
      <c r="B29" s="100"/>
      <c r="C29" s="99"/>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row>
    <row r="30" spans="1:31" ht="25.15" customHeight="1" x14ac:dyDescent="0.25">
      <c r="A30" s="100" t="s">
        <v>310</v>
      </c>
      <c r="B30" s="100"/>
      <c r="C30" s="99"/>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row>
    <row r="31" spans="1:31" x14ac:dyDescent="0.2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row>
    <row r="32" spans="1:31" x14ac:dyDescent="0.2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row>
    <row r="33" spans="1:31" x14ac:dyDescent="0.2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row>
    <row r="34" spans="1:31"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31" x14ac:dyDescent="0.25">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31"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row>
    <row r="37" spans="1:31" x14ac:dyDescent="0.25">
      <c r="A37" s="26"/>
      <c r="B37" s="26"/>
      <c r="C37" s="26"/>
      <c r="D37" s="26"/>
      <c r="E37" s="26"/>
      <c r="F37" s="26"/>
      <c r="G37" s="26"/>
      <c r="H37" s="26"/>
      <c r="I37" s="26"/>
      <c r="J37" s="26"/>
      <c r="K37" s="26"/>
      <c r="L37" s="26"/>
      <c r="M37" s="26"/>
      <c r="N37" s="26"/>
      <c r="O37" s="26"/>
      <c r="P37" s="26"/>
      <c r="Q37" s="26"/>
      <c r="R37" s="26"/>
      <c r="S37" s="26"/>
      <c r="T37" s="26"/>
      <c r="U37" s="26"/>
      <c r="V37" s="26"/>
      <c r="W37" s="26"/>
      <c r="X37" s="26"/>
    </row>
    <row r="38" spans="1:31" x14ac:dyDescent="0.25">
      <c r="A38" s="26"/>
      <c r="B38" s="26"/>
      <c r="C38" s="26"/>
      <c r="D38" s="26"/>
      <c r="E38" s="26"/>
      <c r="F38" s="26"/>
      <c r="G38" s="26"/>
      <c r="H38" s="26"/>
      <c r="I38" s="26"/>
      <c r="J38" s="26"/>
      <c r="K38" s="26"/>
      <c r="L38" s="26"/>
      <c r="M38" s="26"/>
      <c r="N38" s="26"/>
      <c r="O38" s="26"/>
      <c r="P38" s="26"/>
      <c r="Q38" s="26"/>
      <c r="R38" s="26"/>
      <c r="S38" s="26"/>
      <c r="T38" s="26"/>
      <c r="U38" s="26"/>
      <c r="V38" s="26"/>
      <c r="W38" s="26"/>
      <c r="X38" s="26"/>
    </row>
    <row r="39" spans="1:31" x14ac:dyDescent="0.25">
      <c r="A39" s="26"/>
      <c r="B39" s="26"/>
      <c r="C39" s="26"/>
      <c r="D39" s="26"/>
      <c r="E39" s="26"/>
      <c r="F39" s="26"/>
      <c r="G39" s="26"/>
      <c r="H39" s="26"/>
      <c r="I39" s="26"/>
      <c r="J39" s="26"/>
      <c r="K39" s="26"/>
      <c r="L39" s="26"/>
      <c r="M39" s="26"/>
      <c r="N39" s="26"/>
      <c r="O39" s="26"/>
      <c r="P39" s="26"/>
      <c r="Q39" s="26"/>
      <c r="R39" s="26"/>
      <c r="S39" s="26"/>
      <c r="T39" s="26"/>
      <c r="U39" s="26"/>
      <c r="V39" s="26"/>
      <c r="W39" s="26"/>
      <c r="X39" s="26"/>
    </row>
    <row r="40" spans="1:31" x14ac:dyDescent="0.25">
      <c r="A40" s="26"/>
      <c r="B40" s="26"/>
      <c r="C40" s="26"/>
      <c r="D40" s="26"/>
      <c r="E40" s="26"/>
      <c r="F40" s="26"/>
      <c r="G40" s="26"/>
      <c r="H40" s="26"/>
      <c r="I40" s="26"/>
      <c r="J40" s="26"/>
      <c r="K40" s="26"/>
      <c r="L40" s="26"/>
      <c r="M40" s="26"/>
      <c r="N40" s="26"/>
      <c r="O40" s="26"/>
      <c r="P40" s="26"/>
      <c r="Q40" s="26"/>
      <c r="R40" s="26"/>
      <c r="S40" s="26"/>
      <c r="T40" s="26"/>
      <c r="U40" s="26"/>
      <c r="V40" s="26"/>
      <c r="W40" s="26"/>
      <c r="X40" s="26"/>
    </row>
    <row r="41" spans="1:31" x14ac:dyDescent="0.25">
      <c r="A41" s="26"/>
      <c r="B41" s="26"/>
      <c r="C41" s="26"/>
      <c r="D41" s="26"/>
      <c r="E41" s="26"/>
      <c r="F41" s="26"/>
      <c r="G41" s="26"/>
      <c r="H41" s="26"/>
      <c r="I41" s="26"/>
      <c r="J41" s="26"/>
      <c r="K41" s="26"/>
      <c r="L41" s="26"/>
      <c r="M41" s="26"/>
      <c r="N41" s="26"/>
      <c r="O41" s="26"/>
      <c r="P41" s="26"/>
      <c r="Q41" s="26"/>
      <c r="R41" s="26"/>
      <c r="S41" s="26"/>
      <c r="T41" s="26"/>
      <c r="U41" s="26"/>
      <c r="V41" s="26"/>
      <c r="W41" s="26"/>
      <c r="X41" s="26"/>
    </row>
    <row r="42" spans="1:3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row>
    <row r="43" spans="1:3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row>
    <row r="44" spans="1:31"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31"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row>
    <row r="46" spans="1:3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row>
    <row r="47" spans="1:31"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row>
    <row r="48" spans="1:31" x14ac:dyDescent="0.25">
      <c r="A48" s="26"/>
      <c r="B48" s="26"/>
      <c r="C48" s="26"/>
      <c r="D48" s="26"/>
      <c r="E48" s="26"/>
      <c r="F48" s="26"/>
      <c r="G48" s="26"/>
      <c r="H48" s="26"/>
      <c r="I48" s="26"/>
      <c r="J48" s="26"/>
      <c r="K48" s="26"/>
      <c r="L48" s="26"/>
      <c r="M48" s="26"/>
      <c r="N48" s="26"/>
      <c r="O48" s="26"/>
      <c r="P48" s="26"/>
      <c r="Q48" s="26"/>
      <c r="R48" s="26"/>
      <c r="S48" s="26"/>
      <c r="T48" s="26"/>
      <c r="U48" s="26"/>
      <c r="V48" s="26"/>
      <c r="W48" s="26"/>
      <c r="X48" s="26"/>
    </row>
    <row r="49" spans="1:24" x14ac:dyDescent="0.25">
      <c r="A49" s="26"/>
      <c r="B49" s="26"/>
      <c r="C49" s="26"/>
      <c r="D49" s="26"/>
      <c r="E49" s="26"/>
      <c r="F49" s="26"/>
      <c r="G49" s="26"/>
      <c r="H49" s="26"/>
      <c r="I49" s="26"/>
      <c r="J49" s="26"/>
      <c r="K49" s="26"/>
      <c r="L49" s="26"/>
      <c r="M49" s="26"/>
      <c r="N49" s="26"/>
      <c r="O49" s="26"/>
      <c r="P49" s="26"/>
      <c r="Q49" s="26"/>
      <c r="R49" s="26"/>
      <c r="S49" s="26"/>
      <c r="T49" s="26"/>
      <c r="U49" s="26"/>
      <c r="V49" s="26"/>
      <c r="W49" s="26"/>
      <c r="X49" s="26"/>
    </row>
    <row r="50" spans="1:24" x14ac:dyDescent="0.25">
      <c r="A50" s="26"/>
      <c r="B50" s="26"/>
      <c r="C50" s="26"/>
      <c r="D50" s="26"/>
      <c r="E50" s="26"/>
      <c r="F50" s="26"/>
      <c r="G50" s="26"/>
      <c r="H50" s="26"/>
      <c r="I50" s="26"/>
      <c r="J50" s="26"/>
      <c r="K50" s="26"/>
      <c r="L50" s="26"/>
      <c r="M50" s="26"/>
      <c r="N50" s="26"/>
      <c r="O50" s="26"/>
      <c r="P50" s="26"/>
      <c r="Q50" s="26"/>
      <c r="R50" s="26"/>
      <c r="S50" s="26"/>
      <c r="T50" s="26"/>
      <c r="U50" s="26"/>
      <c r="V50" s="26"/>
      <c r="W50" s="26"/>
      <c r="X50" s="26"/>
    </row>
    <row r="51" spans="1:24" x14ac:dyDescent="0.25">
      <c r="A51" s="26"/>
      <c r="B51" s="26"/>
      <c r="C51" s="26"/>
      <c r="D51" s="26"/>
      <c r="E51" s="26"/>
      <c r="F51" s="26"/>
      <c r="G51" s="26"/>
      <c r="H51" s="26"/>
      <c r="I51" s="26"/>
      <c r="J51" s="26"/>
      <c r="K51" s="26"/>
      <c r="L51" s="26"/>
      <c r="M51" s="26"/>
      <c r="N51" s="26"/>
      <c r="O51" s="26"/>
      <c r="P51" s="26"/>
      <c r="Q51" s="26"/>
      <c r="R51" s="26"/>
      <c r="S51" s="26"/>
      <c r="T51" s="26"/>
      <c r="U51" s="26"/>
      <c r="V51" s="26"/>
      <c r="W51" s="26"/>
      <c r="X51" s="26"/>
    </row>
    <row r="52" spans="1:24" x14ac:dyDescent="0.25">
      <c r="A52" s="26"/>
      <c r="B52" s="26"/>
      <c r="C52" s="26"/>
      <c r="D52" s="26"/>
      <c r="E52" s="26"/>
      <c r="F52" s="26"/>
      <c r="G52" s="26"/>
      <c r="H52" s="26"/>
      <c r="I52" s="26"/>
      <c r="J52" s="26"/>
      <c r="K52" s="26"/>
      <c r="L52" s="26"/>
      <c r="M52" s="26"/>
      <c r="N52" s="26"/>
      <c r="O52" s="26"/>
      <c r="P52" s="26"/>
      <c r="Q52" s="26"/>
      <c r="R52" s="26"/>
      <c r="S52" s="26"/>
      <c r="T52" s="26"/>
      <c r="U52" s="26"/>
      <c r="V52" s="26"/>
      <c r="W52" s="26"/>
      <c r="X52" s="26"/>
    </row>
    <row r="53" spans="1:24" x14ac:dyDescent="0.25">
      <c r="A53" s="26"/>
      <c r="B53" s="26"/>
      <c r="C53" s="26"/>
      <c r="D53" s="26"/>
      <c r="E53" s="26"/>
      <c r="F53" s="26"/>
      <c r="G53" s="26"/>
      <c r="H53" s="26"/>
      <c r="I53" s="26"/>
      <c r="J53" s="26"/>
      <c r="K53" s="26"/>
      <c r="L53" s="26"/>
      <c r="M53" s="26"/>
      <c r="N53" s="26"/>
      <c r="O53" s="26"/>
      <c r="P53" s="26"/>
      <c r="Q53" s="26"/>
      <c r="R53" s="26"/>
      <c r="S53" s="26"/>
      <c r="T53" s="26"/>
      <c r="U53" s="26"/>
      <c r="V53" s="26"/>
      <c r="W53" s="26"/>
      <c r="X53" s="26"/>
    </row>
    <row r="54" spans="1:24" x14ac:dyDescent="0.25">
      <c r="A54" s="26"/>
      <c r="B54" s="26"/>
      <c r="C54" s="26"/>
      <c r="D54" s="26"/>
      <c r="E54" s="26"/>
      <c r="F54" s="26"/>
      <c r="G54" s="26"/>
      <c r="H54" s="26"/>
      <c r="I54" s="26"/>
      <c r="J54" s="26"/>
      <c r="K54" s="26"/>
      <c r="L54" s="26"/>
      <c r="M54" s="26"/>
      <c r="N54" s="26"/>
      <c r="O54" s="26"/>
      <c r="P54" s="26"/>
      <c r="Q54" s="26"/>
      <c r="R54" s="26"/>
      <c r="S54" s="26"/>
      <c r="T54" s="26"/>
      <c r="U54" s="26"/>
      <c r="V54" s="26"/>
      <c r="W54" s="26"/>
      <c r="X54" s="26"/>
    </row>
    <row r="55" spans="1:24" x14ac:dyDescent="0.25">
      <c r="A55" s="26"/>
      <c r="B55" s="26"/>
      <c r="C55" s="26"/>
      <c r="D55" s="26"/>
      <c r="E55" s="26"/>
      <c r="F55" s="26"/>
      <c r="G55" s="26"/>
      <c r="H55" s="26"/>
      <c r="I55" s="26"/>
      <c r="J55" s="26"/>
      <c r="K55" s="26"/>
      <c r="L55" s="26"/>
      <c r="M55" s="26"/>
      <c r="N55" s="26"/>
      <c r="O55" s="26"/>
      <c r="P55" s="26"/>
      <c r="Q55" s="26"/>
      <c r="R55" s="26"/>
      <c r="S55" s="26"/>
      <c r="T55" s="26"/>
      <c r="U55" s="26"/>
      <c r="V55" s="26"/>
      <c r="W55" s="26"/>
      <c r="X55" s="26"/>
    </row>
    <row r="56" spans="1:24" x14ac:dyDescent="0.25">
      <c r="A56" s="26"/>
      <c r="B56" s="26"/>
      <c r="C56" s="26"/>
      <c r="D56" s="26"/>
      <c r="E56" s="26"/>
      <c r="F56" s="26"/>
      <c r="G56" s="26"/>
      <c r="H56" s="26"/>
      <c r="I56" s="26"/>
      <c r="J56" s="26"/>
      <c r="K56" s="26"/>
      <c r="L56" s="26"/>
      <c r="M56" s="26"/>
      <c r="N56" s="26"/>
      <c r="O56" s="26"/>
      <c r="P56" s="26"/>
      <c r="Q56" s="26"/>
      <c r="R56" s="26"/>
      <c r="S56" s="26"/>
      <c r="T56" s="26"/>
      <c r="U56" s="26"/>
      <c r="V56" s="26"/>
      <c r="W56" s="26"/>
      <c r="X56" s="26"/>
    </row>
    <row r="57" spans="1:24" x14ac:dyDescent="0.25">
      <c r="A57" s="26"/>
      <c r="B57" s="26"/>
      <c r="C57" s="26"/>
      <c r="D57" s="26"/>
      <c r="E57" s="26"/>
      <c r="F57" s="26"/>
      <c r="G57" s="26"/>
      <c r="H57" s="26"/>
      <c r="I57" s="26"/>
      <c r="J57" s="26"/>
      <c r="K57" s="26"/>
      <c r="L57" s="26"/>
      <c r="M57" s="26"/>
      <c r="N57" s="26"/>
      <c r="O57" s="26"/>
      <c r="P57" s="26"/>
      <c r="Q57" s="26"/>
      <c r="R57" s="26"/>
      <c r="S57" s="26"/>
      <c r="T57" s="26"/>
      <c r="U57" s="26"/>
      <c r="V57" s="26"/>
      <c r="W57" s="26"/>
      <c r="X57" s="26"/>
    </row>
    <row r="58" spans="1:24" x14ac:dyDescent="0.25">
      <c r="A58" s="26"/>
      <c r="B58" s="26"/>
      <c r="C58" s="26"/>
      <c r="D58" s="26"/>
      <c r="E58" s="26"/>
      <c r="F58" s="26"/>
      <c r="G58" s="26"/>
      <c r="H58" s="26"/>
      <c r="I58" s="26"/>
      <c r="J58" s="26"/>
      <c r="K58" s="26"/>
      <c r="L58" s="26"/>
      <c r="M58" s="26"/>
      <c r="N58" s="26"/>
      <c r="O58" s="26"/>
      <c r="P58" s="26"/>
      <c r="Q58" s="26"/>
      <c r="R58" s="26"/>
      <c r="S58" s="26"/>
      <c r="T58" s="26"/>
      <c r="U58" s="26"/>
      <c r="V58" s="26"/>
      <c r="W58" s="26"/>
      <c r="X58" s="26"/>
    </row>
    <row r="59" spans="1:24" x14ac:dyDescent="0.25">
      <c r="A59" s="26"/>
      <c r="B59" s="26"/>
      <c r="C59" s="26"/>
      <c r="D59" s="26"/>
      <c r="E59" s="26"/>
      <c r="F59" s="26"/>
      <c r="G59" s="26"/>
      <c r="H59" s="26"/>
      <c r="I59" s="26"/>
      <c r="J59" s="26"/>
      <c r="K59" s="26"/>
      <c r="L59" s="26"/>
      <c r="M59" s="26"/>
      <c r="N59" s="26"/>
      <c r="O59" s="26"/>
      <c r="P59" s="26"/>
      <c r="Q59" s="26"/>
      <c r="R59" s="26"/>
      <c r="S59" s="26"/>
      <c r="T59" s="26"/>
      <c r="U59" s="26"/>
      <c r="V59" s="26"/>
      <c r="W59" s="26"/>
      <c r="X59" s="26"/>
    </row>
    <row r="60" spans="1:24" x14ac:dyDescent="0.25">
      <c r="A60" s="26"/>
      <c r="B60" s="26"/>
      <c r="C60" s="26"/>
      <c r="D60" s="26"/>
      <c r="E60" s="26"/>
      <c r="F60" s="26"/>
      <c r="G60" s="26"/>
      <c r="H60" s="26"/>
      <c r="I60" s="26"/>
      <c r="J60" s="26"/>
      <c r="K60" s="26"/>
      <c r="L60" s="26"/>
      <c r="M60" s="26"/>
      <c r="N60" s="26"/>
      <c r="O60" s="26"/>
      <c r="P60" s="26"/>
      <c r="Q60" s="26"/>
      <c r="R60" s="26"/>
      <c r="S60" s="26"/>
      <c r="T60" s="26"/>
      <c r="U60" s="26"/>
      <c r="V60" s="26"/>
      <c r="W60" s="26"/>
      <c r="X60" s="26"/>
    </row>
    <row r="61" spans="1:24" x14ac:dyDescent="0.25">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x14ac:dyDescent="0.25">
      <c r="A62" s="26"/>
      <c r="B62" s="26"/>
      <c r="C62" s="26"/>
      <c r="D62" s="26"/>
      <c r="E62" s="26"/>
      <c r="F62" s="26"/>
      <c r="G62" s="26"/>
      <c r="H62" s="26"/>
      <c r="I62" s="26"/>
      <c r="J62" s="26"/>
      <c r="K62" s="26"/>
      <c r="L62" s="26"/>
      <c r="M62" s="26"/>
      <c r="N62" s="26"/>
      <c r="O62" s="26"/>
      <c r="P62" s="26"/>
      <c r="Q62" s="26"/>
      <c r="R62" s="26"/>
      <c r="S62" s="26"/>
      <c r="T62" s="26"/>
      <c r="U62" s="26"/>
      <c r="V62" s="26"/>
      <c r="W62" s="26"/>
      <c r="X62" s="26"/>
    </row>
    <row r="63" spans="1:24" x14ac:dyDescent="0.25">
      <c r="A63" s="26"/>
      <c r="B63" s="26"/>
      <c r="C63" s="26"/>
      <c r="D63" s="26"/>
      <c r="E63" s="26"/>
      <c r="F63" s="26"/>
      <c r="G63" s="26"/>
      <c r="H63" s="26"/>
      <c r="I63" s="26"/>
      <c r="J63" s="26"/>
      <c r="K63" s="26"/>
      <c r="L63" s="26"/>
      <c r="M63" s="26"/>
      <c r="N63" s="26"/>
      <c r="O63" s="26"/>
      <c r="P63" s="26"/>
      <c r="Q63" s="26"/>
      <c r="R63" s="26"/>
      <c r="S63" s="26"/>
      <c r="T63" s="26"/>
      <c r="U63" s="26"/>
      <c r="V63" s="26"/>
      <c r="W63" s="26"/>
      <c r="X63" s="26"/>
    </row>
    <row r="64" spans="1:24"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row>
    <row r="65" spans="1:24"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row>
    <row r="66" spans="1:24"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row>
    <row r="67" spans="1:24"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row>
    <row r="68" spans="1:24"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row>
    <row r="69" spans="1:24"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row>
    <row r="70" spans="1:24"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row>
    <row r="71" spans="1:24" x14ac:dyDescent="0.25">
      <c r="A71" s="26"/>
      <c r="B71" s="26"/>
      <c r="C71" s="26"/>
      <c r="D71" s="26"/>
      <c r="E71" s="26"/>
      <c r="F71" s="26"/>
      <c r="G71" s="26"/>
      <c r="H71" s="26"/>
      <c r="I71" s="26"/>
      <c r="J71" s="26"/>
      <c r="K71" s="26"/>
      <c r="L71" s="26"/>
      <c r="M71" s="26"/>
      <c r="N71" s="26"/>
      <c r="O71" s="26"/>
      <c r="P71" s="26"/>
      <c r="Q71" s="26"/>
      <c r="R71" s="26"/>
      <c r="S71" s="26"/>
      <c r="T71" s="26"/>
      <c r="U71" s="26"/>
      <c r="V71" s="26"/>
      <c r="W71" s="26"/>
      <c r="X71" s="26"/>
    </row>
    <row r="72" spans="1:24" x14ac:dyDescent="0.25">
      <c r="A72" s="26"/>
      <c r="B72" s="26"/>
      <c r="C72" s="26"/>
      <c r="D72" s="26"/>
      <c r="E72" s="26"/>
      <c r="F72" s="26"/>
      <c r="G72" s="26"/>
      <c r="H72" s="26"/>
      <c r="I72" s="26"/>
      <c r="J72" s="26"/>
      <c r="K72" s="26"/>
      <c r="L72" s="26"/>
      <c r="M72" s="26"/>
      <c r="N72" s="26"/>
      <c r="O72" s="26"/>
      <c r="P72" s="26"/>
      <c r="Q72" s="26"/>
      <c r="R72" s="26"/>
      <c r="S72" s="26"/>
      <c r="T72" s="26"/>
      <c r="U72" s="26"/>
      <c r="V72" s="26"/>
      <c r="W72" s="26"/>
      <c r="X72" s="26"/>
    </row>
    <row r="73" spans="1:24" x14ac:dyDescent="0.25">
      <c r="A73" s="26"/>
      <c r="B73" s="26"/>
      <c r="C73" s="26"/>
      <c r="D73" s="26"/>
      <c r="E73" s="26"/>
      <c r="F73" s="26"/>
      <c r="G73" s="26"/>
      <c r="H73" s="26"/>
      <c r="I73" s="26"/>
      <c r="J73" s="26"/>
      <c r="K73" s="26"/>
      <c r="L73" s="26"/>
      <c r="M73" s="26"/>
      <c r="N73" s="26"/>
      <c r="O73" s="26"/>
      <c r="P73" s="26"/>
      <c r="Q73" s="26"/>
      <c r="R73" s="26"/>
      <c r="S73" s="26"/>
      <c r="T73" s="26"/>
      <c r="U73" s="26"/>
      <c r="V73" s="26"/>
      <c r="W73" s="26"/>
      <c r="X73" s="26"/>
    </row>
    <row r="74" spans="1:24" x14ac:dyDescent="0.25">
      <c r="A74" s="26"/>
      <c r="B74" s="26"/>
      <c r="C74" s="26"/>
      <c r="D74" s="26"/>
      <c r="E74" s="26"/>
      <c r="F74" s="26"/>
      <c r="G74" s="26"/>
      <c r="H74" s="26"/>
      <c r="I74" s="26"/>
      <c r="J74" s="26"/>
      <c r="K74" s="26"/>
      <c r="L74" s="26"/>
      <c r="M74" s="26"/>
      <c r="N74" s="26"/>
      <c r="O74" s="26"/>
      <c r="P74" s="26"/>
      <c r="Q74" s="26"/>
      <c r="R74" s="26"/>
      <c r="S74" s="26"/>
      <c r="T74" s="26"/>
      <c r="U74" s="26"/>
      <c r="V74" s="26"/>
      <c r="W74" s="26"/>
      <c r="X74" s="26"/>
    </row>
    <row r="75" spans="1:24" x14ac:dyDescent="0.25">
      <c r="A75" s="26"/>
      <c r="B75" s="26"/>
      <c r="C75" s="26"/>
      <c r="D75" s="26"/>
      <c r="E75" s="26"/>
      <c r="F75" s="26"/>
      <c r="G75" s="26"/>
      <c r="H75" s="26"/>
      <c r="I75" s="26"/>
      <c r="J75" s="26"/>
      <c r="K75" s="26"/>
      <c r="L75" s="26"/>
      <c r="M75" s="26"/>
      <c r="N75" s="26"/>
      <c r="O75" s="26"/>
      <c r="P75" s="26"/>
      <c r="Q75" s="26"/>
      <c r="R75" s="26"/>
      <c r="S75" s="26"/>
      <c r="T75" s="26"/>
      <c r="U75" s="26"/>
      <c r="V75" s="26"/>
      <c r="W75" s="26"/>
      <c r="X75" s="26"/>
    </row>
    <row r="76" spans="1:24" x14ac:dyDescent="0.25">
      <c r="A76" s="26"/>
      <c r="B76" s="26"/>
      <c r="C76" s="26"/>
      <c r="D76" s="26"/>
      <c r="E76" s="26"/>
      <c r="F76" s="26"/>
      <c r="G76" s="26"/>
      <c r="H76" s="26"/>
      <c r="I76" s="26"/>
      <c r="J76" s="26"/>
      <c r="K76" s="26"/>
      <c r="L76" s="26"/>
      <c r="M76" s="26"/>
      <c r="N76" s="26"/>
      <c r="O76" s="26"/>
      <c r="P76" s="26"/>
      <c r="Q76" s="26"/>
      <c r="R76" s="26"/>
      <c r="S76" s="26"/>
      <c r="T76" s="26"/>
      <c r="U76" s="26"/>
      <c r="V76" s="26"/>
      <c r="W76" s="26"/>
      <c r="X76" s="26"/>
    </row>
    <row r="77" spans="1:24" x14ac:dyDescent="0.25">
      <c r="A77" s="26"/>
      <c r="B77" s="26"/>
      <c r="C77" s="26"/>
      <c r="D77" s="26"/>
      <c r="E77" s="26"/>
      <c r="F77" s="26"/>
      <c r="G77" s="26"/>
      <c r="H77" s="26"/>
      <c r="I77" s="26"/>
      <c r="J77" s="26"/>
      <c r="K77" s="26"/>
      <c r="L77" s="26"/>
      <c r="M77" s="26"/>
      <c r="N77" s="26"/>
      <c r="O77" s="26"/>
      <c r="P77" s="26"/>
      <c r="Q77" s="26"/>
      <c r="R77" s="26"/>
      <c r="S77" s="26"/>
      <c r="T77" s="26"/>
      <c r="U77" s="26"/>
      <c r="V77" s="26"/>
      <c r="W77" s="26"/>
      <c r="X77" s="26"/>
    </row>
    <row r="78" spans="1:24" x14ac:dyDescent="0.25">
      <c r="A78" s="26"/>
      <c r="B78" s="26"/>
      <c r="C78" s="26"/>
      <c r="D78" s="26"/>
      <c r="E78" s="26"/>
      <c r="F78" s="26"/>
      <c r="G78" s="26"/>
      <c r="H78" s="26"/>
      <c r="I78" s="26"/>
      <c r="J78" s="26"/>
      <c r="K78" s="26"/>
      <c r="L78" s="26"/>
      <c r="M78" s="26"/>
      <c r="N78" s="26"/>
      <c r="O78" s="26"/>
      <c r="P78" s="26"/>
      <c r="Q78" s="26"/>
      <c r="R78" s="26"/>
      <c r="S78" s="26"/>
      <c r="T78" s="26"/>
      <c r="U78" s="26"/>
      <c r="V78" s="26"/>
      <c r="W78" s="26"/>
      <c r="X78" s="26"/>
    </row>
    <row r="79" spans="1:24" x14ac:dyDescent="0.25">
      <c r="A79" s="26"/>
      <c r="B79" s="26"/>
      <c r="C79" s="26"/>
      <c r="D79" s="26"/>
      <c r="E79" s="26"/>
      <c r="F79" s="26"/>
      <c r="G79" s="26"/>
      <c r="H79" s="26"/>
      <c r="I79" s="26"/>
      <c r="J79" s="26"/>
      <c r="K79" s="26"/>
      <c r="L79" s="26"/>
      <c r="M79" s="26"/>
      <c r="N79" s="26"/>
      <c r="O79" s="26"/>
      <c r="P79" s="26"/>
      <c r="Q79" s="26"/>
      <c r="R79" s="26"/>
      <c r="S79" s="26"/>
      <c r="T79" s="26"/>
      <c r="U79" s="26"/>
      <c r="V79" s="26"/>
      <c r="W79" s="26"/>
      <c r="X79" s="26"/>
    </row>
    <row r="80" spans="1:24" x14ac:dyDescent="0.25">
      <c r="A80" s="26"/>
      <c r="B80" s="26"/>
      <c r="C80" s="26"/>
      <c r="D80" s="26"/>
      <c r="E80" s="26"/>
      <c r="F80" s="26"/>
      <c r="G80" s="26"/>
      <c r="H80" s="26"/>
      <c r="I80" s="26"/>
      <c r="J80" s="26"/>
      <c r="K80" s="26"/>
      <c r="L80" s="26"/>
      <c r="M80" s="26"/>
      <c r="N80" s="26"/>
      <c r="O80" s="26"/>
      <c r="P80" s="26"/>
      <c r="Q80" s="26"/>
      <c r="R80" s="26"/>
      <c r="S80" s="26"/>
      <c r="T80" s="26"/>
      <c r="U80" s="26"/>
      <c r="V80" s="26"/>
      <c r="W80" s="26"/>
      <c r="X80" s="26"/>
    </row>
    <row r="81" spans="1:24" x14ac:dyDescent="0.25">
      <c r="A81" s="26"/>
      <c r="B81" s="26"/>
      <c r="C81" s="26"/>
      <c r="D81" s="26"/>
      <c r="E81" s="26"/>
      <c r="F81" s="26"/>
      <c r="G81" s="26"/>
      <c r="H81" s="26"/>
      <c r="I81" s="26"/>
      <c r="J81" s="26"/>
      <c r="K81" s="26"/>
      <c r="L81" s="26"/>
      <c r="M81" s="26"/>
      <c r="N81" s="26"/>
      <c r="O81" s="26"/>
      <c r="P81" s="26"/>
      <c r="Q81" s="26"/>
      <c r="R81" s="26"/>
      <c r="S81" s="26"/>
      <c r="T81" s="26"/>
      <c r="U81" s="26"/>
      <c r="V81" s="26"/>
      <c r="W81" s="26"/>
      <c r="X81" s="26"/>
    </row>
    <row r="82" spans="1:24" x14ac:dyDescent="0.25">
      <c r="A82" s="26"/>
      <c r="B82" s="26"/>
      <c r="C82" s="26"/>
      <c r="D82" s="26"/>
      <c r="E82" s="26"/>
      <c r="F82" s="26"/>
      <c r="G82" s="26"/>
      <c r="H82" s="26"/>
      <c r="I82" s="26"/>
      <c r="J82" s="26"/>
      <c r="K82" s="26"/>
      <c r="L82" s="26"/>
      <c r="M82" s="26"/>
      <c r="N82" s="26"/>
      <c r="O82" s="26"/>
      <c r="P82" s="26"/>
      <c r="Q82" s="26"/>
      <c r="R82" s="26"/>
      <c r="S82" s="26"/>
      <c r="T82" s="26"/>
      <c r="U82" s="26"/>
      <c r="V82" s="26"/>
      <c r="W82" s="26"/>
      <c r="X82" s="26"/>
    </row>
    <row r="83" spans="1:24" x14ac:dyDescent="0.25">
      <c r="B83" s="26"/>
      <c r="C83" s="26"/>
      <c r="D83" s="26"/>
      <c r="E83" s="26"/>
      <c r="F83" s="26"/>
      <c r="G83" s="26"/>
      <c r="H83" s="26"/>
      <c r="I83" s="26"/>
      <c r="J83" s="26"/>
      <c r="K83" s="26"/>
      <c r="L83" s="26"/>
      <c r="M83" s="26"/>
      <c r="N83" s="26"/>
      <c r="O83" s="26"/>
      <c r="P83" s="26"/>
      <c r="Q83" s="26"/>
      <c r="R83" s="26"/>
      <c r="S83" s="26"/>
      <c r="T83" s="26"/>
      <c r="U83" s="26"/>
      <c r="V83" s="26"/>
      <c r="W83" s="26"/>
      <c r="X83" s="26"/>
    </row>
    <row r="84" spans="1:24" x14ac:dyDescent="0.25">
      <c r="B84" s="26"/>
      <c r="C84" s="26"/>
      <c r="D84" s="26"/>
      <c r="E84" s="26"/>
      <c r="F84" s="26"/>
      <c r="G84" s="26"/>
      <c r="H84" s="26"/>
      <c r="I84" s="26"/>
      <c r="J84" s="26"/>
      <c r="K84" s="26"/>
      <c r="L84" s="26"/>
      <c r="M84" s="26"/>
      <c r="N84" s="26"/>
      <c r="O84" s="26"/>
      <c r="P84" s="26"/>
      <c r="Q84" s="26"/>
      <c r="R84" s="26"/>
      <c r="S84" s="26"/>
      <c r="T84" s="26"/>
      <c r="U84" s="26"/>
      <c r="V84" s="26"/>
      <c r="W84" s="26"/>
      <c r="X84" s="26"/>
    </row>
    <row r="85" spans="1:24" x14ac:dyDescent="0.25">
      <c r="B85" s="26"/>
      <c r="C85" s="26"/>
      <c r="D85" s="26"/>
      <c r="E85" s="26"/>
      <c r="F85" s="26"/>
      <c r="G85" s="26"/>
      <c r="H85" s="26"/>
      <c r="I85" s="26"/>
      <c r="J85" s="26"/>
      <c r="K85" s="26"/>
      <c r="L85" s="26"/>
      <c r="M85" s="26"/>
      <c r="N85" s="26"/>
      <c r="O85" s="26"/>
      <c r="P85" s="26"/>
      <c r="Q85" s="26"/>
      <c r="R85" s="26"/>
      <c r="S85" s="26"/>
      <c r="T85" s="26"/>
      <c r="U85" s="26"/>
      <c r="V85" s="26"/>
      <c r="W85" s="26"/>
      <c r="X85" s="26"/>
    </row>
    <row r="86" spans="1:24" x14ac:dyDescent="0.25">
      <c r="B86" s="26"/>
      <c r="C86" s="26"/>
      <c r="D86" s="26"/>
      <c r="E86" s="26"/>
      <c r="F86" s="26"/>
      <c r="G86" s="26"/>
      <c r="H86" s="26"/>
      <c r="I86" s="26"/>
      <c r="J86" s="26"/>
      <c r="K86" s="26"/>
      <c r="L86" s="26"/>
      <c r="M86" s="26"/>
      <c r="N86" s="26"/>
      <c r="O86" s="26"/>
      <c r="P86" s="26"/>
      <c r="Q86" s="26"/>
      <c r="R86" s="26"/>
      <c r="S86" s="26"/>
      <c r="T86" s="26"/>
      <c r="U86" s="26"/>
      <c r="V86" s="26"/>
      <c r="W86" s="26"/>
      <c r="X86" s="26"/>
    </row>
  </sheetData>
  <sheetProtection algorithmName="SHA-512" hashValue="D+MSJq+Pbfx9bi9oLs4LCL7AqaI9rForbOC1Qb2qGv4TezNaAnm+f/0U84g2/5eDg6BZUYz60nehQwFqtIOuNg==" saltValue="YfAGNL/k1ZB2JHwTJMYr+A==" spinCount="100000" sheet="1" objects="1" scenarios="1"/>
  <mergeCells count="1">
    <mergeCell ref="A1:C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837B-7CE3-4E64-80A5-77478C8D6960}">
  <sheetPr>
    <tabColor theme="8" tint="-0.499984740745262"/>
  </sheetPr>
  <dimension ref="A1:BQ17"/>
  <sheetViews>
    <sheetView zoomScaleNormal="100" workbookViewId="0">
      <selection activeCell="A4" sqref="A4:C4"/>
    </sheetView>
  </sheetViews>
  <sheetFormatPr defaultColWidth="8.7109375" defaultRowHeight="15" x14ac:dyDescent="0.25"/>
  <cols>
    <col min="1" max="1" width="71.5703125" style="206" customWidth="1"/>
    <col min="2" max="2" width="81" style="7" customWidth="1"/>
    <col min="3" max="3" width="68.5703125" style="7" customWidth="1"/>
    <col min="4" max="69" width="8.7109375" style="26"/>
    <col min="70" max="16384" width="8.7109375" style="7"/>
  </cols>
  <sheetData>
    <row r="1" spans="1:69" s="131" customFormat="1" x14ac:dyDescent="0.25">
      <c r="A1" s="203"/>
      <c r="B1" s="178"/>
      <c r="C1" s="178"/>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s="133" customFormat="1" ht="30" customHeight="1" x14ac:dyDescent="0.25">
      <c r="A2" s="179" t="s">
        <v>162</v>
      </c>
      <c r="B2" s="179"/>
      <c r="C2" s="179"/>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row>
    <row r="3" spans="1:69" s="131" customFormat="1" x14ac:dyDescent="0.25">
      <c r="A3" s="204"/>
      <c r="B3" s="93"/>
      <c r="C3" s="93"/>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row>
    <row r="4" spans="1:69" s="131" customFormat="1" ht="30" customHeight="1" x14ac:dyDescent="0.25">
      <c r="A4" s="331" t="s">
        <v>0</v>
      </c>
      <c r="B4" s="331" t="s">
        <v>1</v>
      </c>
      <c r="C4" s="331" t="s">
        <v>2</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row>
    <row r="5" spans="1:69" s="131" customFormat="1" ht="105" x14ac:dyDescent="0.25">
      <c r="A5" s="132" t="s">
        <v>736</v>
      </c>
      <c r="B5" s="36" t="s">
        <v>737</v>
      </c>
      <c r="C5" s="175"/>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row>
    <row r="6" spans="1:69" s="131" customFormat="1" ht="126" x14ac:dyDescent="0.25">
      <c r="A6" s="132" t="s">
        <v>738</v>
      </c>
      <c r="B6" s="36" t="s">
        <v>739</v>
      </c>
      <c r="C6" s="175" t="s">
        <v>97</v>
      </c>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row>
    <row r="7" spans="1:69" s="131" customFormat="1" ht="126" x14ac:dyDescent="0.25">
      <c r="A7" s="132" t="s">
        <v>113</v>
      </c>
      <c r="B7" s="36" t="s">
        <v>740</v>
      </c>
      <c r="C7" s="17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row>
    <row r="8" spans="1:69" s="131" customFormat="1" ht="42" x14ac:dyDescent="0.25">
      <c r="A8" s="132" t="s">
        <v>114</v>
      </c>
      <c r="B8" s="36" t="s">
        <v>741</v>
      </c>
      <c r="C8" s="175"/>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row>
    <row r="9" spans="1:69" s="317" customFormat="1" ht="63" x14ac:dyDescent="0.25">
      <c r="A9" s="313" t="s">
        <v>742</v>
      </c>
      <c r="B9" s="314" t="s">
        <v>743</v>
      </c>
      <c r="C9" s="52" t="s">
        <v>744</v>
      </c>
      <c r="D9" s="315"/>
      <c r="E9" s="315"/>
      <c r="F9" s="315"/>
      <c r="G9" s="315"/>
      <c r="H9" s="315"/>
      <c r="I9" s="315"/>
      <c r="J9" s="315"/>
      <c r="K9" s="315"/>
      <c r="L9" s="315"/>
      <c r="M9" s="315"/>
      <c r="N9" s="315"/>
      <c r="O9" s="315"/>
      <c r="P9" s="315"/>
      <c r="Q9" s="315"/>
      <c r="R9" s="315"/>
      <c r="S9" s="315"/>
      <c r="T9" s="315"/>
      <c r="U9" s="315"/>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316"/>
      <c r="BE9" s="316"/>
      <c r="BF9" s="316"/>
      <c r="BG9" s="316"/>
      <c r="BH9" s="316"/>
      <c r="BI9" s="316"/>
      <c r="BJ9" s="316"/>
      <c r="BK9" s="316"/>
      <c r="BL9" s="316"/>
      <c r="BM9" s="316"/>
      <c r="BN9" s="316"/>
      <c r="BO9" s="316"/>
      <c r="BP9" s="316"/>
      <c r="BQ9" s="316"/>
    </row>
    <row r="10" spans="1:69" ht="21" x14ac:dyDescent="0.25">
      <c r="A10" s="132" t="s">
        <v>745</v>
      </c>
      <c r="B10" s="36" t="s">
        <v>746</v>
      </c>
      <c r="C10" s="175" t="s">
        <v>747</v>
      </c>
    </row>
    <row r="11" spans="1:69" x14ac:dyDescent="0.25">
      <c r="A11" s="205"/>
      <c r="B11" s="37"/>
      <c r="C11" s="37"/>
    </row>
    <row r="12" spans="1:69" x14ac:dyDescent="0.25">
      <c r="A12" s="205"/>
      <c r="B12" s="37"/>
      <c r="C12" s="37"/>
    </row>
    <row r="13" spans="1:69" x14ac:dyDescent="0.25">
      <c r="A13" s="205"/>
      <c r="B13" s="37"/>
      <c r="C13" s="37"/>
    </row>
    <row r="14" spans="1:69" x14ac:dyDescent="0.25">
      <c r="A14" s="205"/>
      <c r="B14" s="37"/>
      <c r="C14" s="37"/>
    </row>
    <row r="15" spans="1:69" x14ac:dyDescent="0.25">
      <c r="A15" s="205"/>
      <c r="B15" s="37"/>
      <c r="C15" s="37"/>
    </row>
    <row r="16" spans="1:69" x14ac:dyDescent="0.25">
      <c r="A16" s="205"/>
      <c r="B16" s="37"/>
      <c r="C16" s="37"/>
    </row>
    <row r="17" spans="1:3" x14ac:dyDescent="0.25">
      <c r="A17" s="205"/>
      <c r="B17" s="37"/>
      <c r="C17" s="37"/>
    </row>
  </sheetData>
  <sheetProtection algorithmName="SHA-512" hashValue="TMIjY9p/0wxhvB3CUd0uwe900+teN17OKXvcDLlYvJzvXVZhvXXc3ulu0Wo5tpHbSsZ/sYDhsIloIQ1d2p53+w==" saltValue="TGlM0A9MwoqYGTmtbQ4vvQ==" spinCount="100000" sheet="1" objects="1" scenarios="1"/>
  <pageMargins left="0.7" right="0.7" top="0.75" bottom="0.75" header="0.3" footer="0.3"/>
  <pageSetup paperSize="9" scale="3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CD2ED-D3A0-40C6-A662-B7AAA4951A65}">
  <sheetPr>
    <tabColor theme="8" tint="-0.249977111117893"/>
  </sheetPr>
  <dimension ref="A1:C6"/>
  <sheetViews>
    <sheetView zoomScale="90" zoomScaleNormal="90" workbookViewId="0">
      <selection activeCell="A4" sqref="A4:C4"/>
    </sheetView>
  </sheetViews>
  <sheetFormatPr defaultColWidth="8.7109375" defaultRowHeight="15" x14ac:dyDescent="0.25"/>
  <cols>
    <col min="1" max="1" width="71.7109375" style="65" customWidth="1"/>
    <col min="2" max="2" width="78.7109375" style="7" customWidth="1"/>
    <col min="3" max="3" width="68.5703125" style="7" customWidth="1"/>
    <col min="4" max="16384" width="8.7109375" style="7"/>
  </cols>
  <sheetData>
    <row r="1" spans="1:3" x14ac:dyDescent="0.25">
      <c r="A1" s="401"/>
      <c r="B1" s="402"/>
      <c r="C1" s="403"/>
    </row>
    <row r="2" spans="1:3" s="41" customFormat="1" ht="30" customHeight="1" x14ac:dyDescent="0.25">
      <c r="A2" s="373" t="s">
        <v>163</v>
      </c>
      <c r="B2" s="373"/>
      <c r="C2" s="373"/>
    </row>
    <row r="3" spans="1:3" x14ac:dyDescent="0.25">
      <c r="A3" s="465"/>
      <c r="B3" s="466"/>
      <c r="C3" s="467"/>
    </row>
    <row r="4" spans="1:3" ht="30" customHeight="1" x14ac:dyDescent="0.25">
      <c r="A4" s="331" t="s">
        <v>0</v>
      </c>
      <c r="B4" s="331" t="s">
        <v>1</v>
      </c>
      <c r="C4" s="331" t="s">
        <v>2</v>
      </c>
    </row>
    <row r="5" spans="1:3" ht="409.6" customHeight="1" x14ac:dyDescent="0.35">
      <c r="A5" s="292" t="s">
        <v>98</v>
      </c>
      <c r="B5" s="15" t="s">
        <v>1104</v>
      </c>
      <c r="C5" s="15"/>
    </row>
    <row r="6" spans="1:3" ht="409.6" customHeight="1" x14ac:dyDescent="0.35">
      <c r="A6" s="290" t="s">
        <v>99</v>
      </c>
      <c r="B6" s="291" t="s">
        <v>1105</v>
      </c>
      <c r="C6" s="16"/>
    </row>
  </sheetData>
  <sheetProtection algorithmName="SHA-512" hashValue="MQjLM5Yck/gySGjq4o6cbJPsvMi9brlnU765jmTGxyajPmb/KaNflNDYWBrAw+PDBnUJt5rvNIMGzL/EK8IbKw==" saltValue="siTptqtM2U21Htz/s4c+kg==" spinCount="100000" sheet="1" objects="1" scenarios="1"/>
  <mergeCells count="3">
    <mergeCell ref="A1:C1"/>
    <mergeCell ref="A2:C2"/>
    <mergeCell ref="A3:C3"/>
  </mergeCells>
  <pageMargins left="0.7" right="0.7" top="0.75" bottom="0.75" header="0.3" footer="0.3"/>
  <pageSetup paperSize="9" scale="3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3FFB-4D19-4383-81E9-4CCD710DE2A4}">
  <sheetPr>
    <tabColor theme="8" tint="0.39997558519241921"/>
  </sheetPr>
  <dimension ref="A1:BC11"/>
  <sheetViews>
    <sheetView zoomScaleNormal="100" workbookViewId="0">
      <selection activeCell="A4" sqref="A4:C4"/>
    </sheetView>
  </sheetViews>
  <sheetFormatPr defaultColWidth="8.7109375" defaultRowHeight="15" x14ac:dyDescent="0.25"/>
  <cols>
    <col min="1" max="1" width="71.28515625" style="7" customWidth="1"/>
    <col min="2" max="2" width="76.42578125" style="7" customWidth="1"/>
    <col min="3" max="3" width="68.5703125" style="7" customWidth="1"/>
    <col min="4" max="16384" width="8.7109375" style="7"/>
  </cols>
  <sheetData>
    <row r="1" spans="1:55" x14ac:dyDescent="0.25">
      <c r="A1" s="401"/>
      <c r="B1" s="402"/>
      <c r="C1" s="402"/>
      <c r="D1" s="27"/>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row>
    <row r="2" spans="1:55" ht="30" customHeight="1" x14ac:dyDescent="0.25">
      <c r="A2" s="373" t="s">
        <v>164</v>
      </c>
      <c r="B2" s="373"/>
      <c r="C2" s="373"/>
    </row>
    <row r="3" spans="1:55" ht="15.75" customHeight="1" x14ac:dyDescent="0.25">
      <c r="A3" s="9"/>
      <c r="B3" s="10"/>
      <c r="C3" s="11"/>
    </row>
    <row r="4" spans="1:55" ht="30" customHeight="1" x14ac:dyDescent="0.25">
      <c r="A4" s="331" t="s">
        <v>0</v>
      </c>
      <c r="B4" s="331" t="s">
        <v>1</v>
      </c>
      <c r="C4" s="331" t="s">
        <v>2</v>
      </c>
    </row>
    <row r="5" spans="1:55" ht="45" customHeight="1" x14ac:dyDescent="0.35">
      <c r="A5" s="63" t="s">
        <v>101</v>
      </c>
      <c r="B5" s="38" t="s">
        <v>102</v>
      </c>
      <c r="C5" s="15"/>
    </row>
    <row r="6" spans="1:55" ht="45" customHeight="1" x14ac:dyDescent="0.35">
      <c r="A6" s="35" t="s">
        <v>103</v>
      </c>
      <c r="B6" s="34" t="s">
        <v>104</v>
      </c>
      <c r="C6" s="16"/>
    </row>
    <row r="7" spans="1:55" ht="84" x14ac:dyDescent="0.35">
      <c r="A7" s="35" t="s">
        <v>105</v>
      </c>
      <c r="B7" s="34" t="s">
        <v>106</v>
      </c>
      <c r="C7" s="16"/>
    </row>
    <row r="8" spans="1:55" ht="63" x14ac:dyDescent="0.35">
      <c r="A8" s="35" t="s">
        <v>107</v>
      </c>
      <c r="B8" s="34" t="s">
        <v>108</v>
      </c>
      <c r="C8" s="16"/>
    </row>
    <row r="9" spans="1:55" ht="63" x14ac:dyDescent="0.35">
      <c r="A9" s="35" t="s">
        <v>109</v>
      </c>
      <c r="B9" s="34" t="s">
        <v>110</v>
      </c>
      <c r="C9" s="16"/>
    </row>
    <row r="10" spans="1:55" ht="45" customHeight="1" x14ac:dyDescent="0.35">
      <c r="A10" s="35" t="s">
        <v>111</v>
      </c>
      <c r="B10" s="34" t="s">
        <v>104</v>
      </c>
      <c r="C10" s="16"/>
    </row>
    <row r="11" spans="1:55" ht="73.150000000000006" customHeight="1" x14ac:dyDescent="0.25">
      <c r="A11" s="35" t="s">
        <v>845</v>
      </c>
      <c r="B11" s="211" t="s">
        <v>846</v>
      </c>
      <c r="C11" s="211" t="s">
        <v>847</v>
      </c>
    </row>
  </sheetData>
  <sheetProtection algorithmName="SHA-512" hashValue="9EiqrS6pAs+V/DKecrcFZpkMksXbT1qDsy0mfOLogA2RwBL+paB+odVHV0ZiQiqtECqO5xbmKKXOaFLhxIupyQ==" saltValue="eJAuWv3hYI5z9hMCHM2Eaw==" spinCount="100000" sheet="1" objects="1" scenarios="1"/>
  <mergeCells count="2">
    <mergeCell ref="A1:C1"/>
    <mergeCell ref="A2:C2"/>
  </mergeCells>
  <pageMargins left="0.7" right="0.7" top="0.75" bottom="0.75" header="0.3" footer="0.3"/>
  <pageSetup paperSize="9" scale="4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CEE07-FA4B-436A-8640-F0A77FD34215}">
  <sheetPr>
    <tabColor theme="8" tint="0.59999389629810485"/>
  </sheetPr>
  <dimension ref="A1:C17"/>
  <sheetViews>
    <sheetView zoomScale="86" zoomScaleNormal="86" workbookViewId="0">
      <selection activeCell="A4" sqref="A4:C4"/>
    </sheetView>
  </sheetViews>
  <sheetFormatPr defaultColWidth="8.7109375" defaultRowHeight="15" x14ac:dyDescent="0.25"/>
  <cols>
    <col min="1" max="1" width="71.5703125" style="7" customWidth="1"/>
    <col min="2" max="2" width="80.5703125" style="7" customWidth="1"/>
    <col min="3" max="3" width="68.5703125" style="7" customWidth="1"/>
    <col min="4" max="16384" width="8.7109375" style="7"/>
  </cols>
  <sheetData>
    <row r="1" spans="1:3" x14ac:dyDescent="0.25">
      <c r="A1" s="401"/>
      <c r="B1" s="402"/>
      <c r="C1" s="403"/>
    </row>
    <row r="2" spans="1:3" s="41" customFormat="1" ht="30" customHeight="1" x14ac:dyDescent="0.25">
      <c r="A2" s="373" t="s">
        <v>165</v>
      </c>
      <c r="B2" s="373"/>
      <c r="C2" s="373"/>
    </row>
    <row r="3" spans="1:3" x14ac:dyDescent="0.25">
      <c r="A3" s="465"/>
      <c r="B3" s="466"/>
      <c r="C3" s="467"/>
    </row>
    <row r="4" spans="1:3" ht="30" customHeight="1" x14ac:dyDescent="0.25">
      <c r="A4" s="331" t="s">
        <v>0</v>
      </c>
      <c r="B4" s="331" t="s">
        <v>637</v>
      </c>
      <c r="C4" s="331" t="s">
        <v>2</v>
      </c>
    </row>
    <row r="5" spans="1:3" ht="84" x14ac:dyDescent="0.25">
      <c r="A5" s="14" t="s">
        <v>117</v>
      </c>
      <c r="B5" s="17" t="s">
        <v>804</v>
      </c>
      <c r="C5" s="17" t="s">
        <v>805</v>
      </c>
    </row>
    <row r="6" spans="1:3" ht="63" x14ac:dyDescent="0.25">
      <c r="A6" s="14" t="s">
        <v>806</v>
      </c>
      <c r="B6" s="17" t="s">
        <v>807</v>
      </c>
      <c r="C6" s="17" t="s">
        <v>808</v>
      </c>
    </row>
    <row r="7" spans="1:3" ht="147" x14ac:dyDescent="0.25">
      <c r="A7" s="14" t="s">
        <v>809</v>
      </c>
      <c r="B7" s="17" t="s">
        <v>810</v>
      </c>
      <c r="C7" s="17" t="s">
        <v>811</v>
      </c>
    </row>
    <row r="8" spans="1:3" ht="126" x14ac:dyDescent="0.25">
      <c r="A8" s="14" t="s">
        <v>812</v>
      </c>
      <c r="B8" s="17" t="s">
        <v>813</v>
      </c>
      <c r="C8" s="17" t="s">
        <v>814</v>
      </c>
    </row>
    <row r="9" spans="1:3" ht="42" x14ac:dyDescent="0.25">
      <c r="A9" s="14" t="s">
        <v>815</v>
      </c>
      <c r="B9" s="17" t="s">
        <v>816</v>
      </c>
      <c r="C9" s="17" t="s">
        <v>817</v>
      </c>
    </row>
    <row r="10" spans="1:3" ht="84" x14ac:dyDescent="0.25">
      <c r="A10" s="14" t="s">
        <v>120</v>
      </c>
      <c r="B10" s="17" t="s">
        <v>127</v>
      </c>
      <c r="C10" s="17" t="s">
        <v>134</v>
      </c>
    </row>
    <row r="11" spans="1:3" ht="126" x14ac:dyDescent="0.25">
      <c r="A11" s="14" t="s">
        <v>122</v>
      </c>
      <c r="B11" s="17" t="s">
        <v>818</v>
      </c>
      <c r="C11" s="17" t="s">
        <v>819</v>
      </c>
    </row>
    <row r="12" spans="1:3" ht="126" x14ac:dyDescent="0.25">
      <c r="A12" s="14" t="s">
        <v>123</v>
      </c>
      <c r="B12" s="17" t="s">
        <v>820</v>
      </c>
      <c r="C12" s="17" t="s">
        <v>821</v>
      </c>
    </row>
    <row r="13" spans="1:3" ht="42" x14ac:dyDescent="0.25">
      <c r="A13" s="14" t="s">
        <v>822</v>
      </c>
      <c r="B13" s="17" t="s">
        <v>823</v>
      </c>
      <c r="C13" s="17" t="s">
        <v>824</v>
      </c>
    </row>
    <row r="14" spans="1:3" ht="84" x14ac:dyDescent="0.35">
      <c r="A14" s="208" t="s">
        <v>825</v>
      </c>
      <c r="B14" s="209" t="s">
        <v>826</v>
      </c>
      <c r="C14" s="209" t="s">
        <v>827</v>
      </c>
    </row>
    <row r="15" spans="1:3" ht="105" x14ac:dyDescent="0.25">
      <c r="A15" s="208" t="s">
        <v>828</v>
      </c>
      <c r="B15" s="210" t="s">
        <v>829</v>
      </c>
      <c r="C15" s="17" t="s">
        <v>830</v>
      </c>
    </row>
    <row r="16" spans="1:3" ht="84" x14ac:dyDescent="0.25">
      <c r="A16" s="14" t="s">
        <v>831</v>
      </c>
      <c r="B16" s="17" t="s">
        <v>832</v>
      </c>
      <c r="C16" s="17" t="s">
        <v>833</v>
      </c>
    </row>
    <row r="17" spans="1:3" ht="105" x14ac:dyDescent="0.35">
      <c r="A17" s="14" t="s">
        <v>834</v>
      </c>
      <c r="B17" s="17" t="s">
        <v>126</v>
      </c>
      <c r="C17" s="209" t="s">
        <v>835</v>
      </c>
    </row>
  </sheetData>
  <sheetProtection algorithmName="SHA-512" hashValue="goByHVUp4w+eYrSapZlKE313OymbRSHsJmKPzRU6g0WxQhwRndUzH7qVqzMkAU85aJbNJNAIPJpq6FP6m4B03Q==" saltValue="/b/Ptjt/dh9QIOBEYksnYQ==" spinCount="100000" sheet="1" objects="1" scenarios="1"/>
  <mergeCells count="3">
    <mergeCell ref="A1:C1"/>
    <mergeCell ref="A2:C2"/>
    <mergeCell ref="A3:C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B0B4-F51D-4BDF-BC42-F3A76686C3EB}">
  <sheetPr>
    <tabColor theme="9"/>
  </sheetPr>
  <dimension ref="A1:Y86"/>
  <sheetViews>
    <sheetView tabSelected="1" zoomScaleNormal="100" workbookViewId="0">
      <selection activeCell="L14" sqref="L14"/>
    </sheetView>
  </sheetViews>
  <sheetFormatPr defaultRowHeight="15" x14ac:dyDescent="0.25"/>
  <cols>
    <col min="1" max="1" width="15.42578125" customWidth="1"/>
    <col min="2" max="2" width="79.28515625" customWidth="1"/>
  </cols>
  <sheetData>
    <row r="1" spans="1:25" ht="28.5" customHeight="1" x14ac:dyDescent="0.35">
      <c r="A1" s="468" t="s">
        <v>1127</v>
      </c>
      <c r="B1" s="470"/>
      <c r="C1" s="469"/>
      <c r="D1" s="191"/>
      <c r="E1" s="7"/>
      <c r="F1" s="7"/>
      <c r="G1" s="7"/>
      <c r="H1" s="7"/>
      <c r="I1" s="7"/>
      <c r="J1" s="7"/>
      <c r="K1" s="7"/>
      <c r="L1" s="7"/>
      <c r="M1" s="7"/>
      <c r="N1" s="7"/>
      <c r="O1" s="7"/>
      <c r="P1" s="7"/>
      <c r="Q1" s="7"/>
      <c r="R1" s="7"/>
      <c r="S1" s="7"/>
      <c r="T1" s="7"/>
      <c r="U1" s="7"/>
      <c r="V1" s="7"/>
      <c r="W1" s="7"/>
      <c r="X1" s="7"/>
      <c r="Y1" s="7"/>
    </row>
    <row r="2" spans="1:25" ht="41.25" customHeight="1" x14ac:dyDescent="0.25">
      <c r="A2" s="471" t="s">
        <v>769</v>
      </c>
      <c r="B2" s="472" t="s">
        <v>774</v>
      </c>
      <c r="C2" s="469"/>
      <c r="D2" s="26"/>
      <c r="E2" s="26"/>
      <c r="F2" s="26"/>
      <c r="G2" s="26"/>
      <c r="H2" s="26"/>
      <c r="I2" s="26"/>
      <c r="J2" s="26"/>
      <c r="K2" s="26"/>
      <c r="L2" s="26"/>
      <c r="M2" s="26"/>
      <c r="N2" s="26"/>
      <c r="O2" s="26"/>
      <c r="P2" s="26"/>
      <c r="Q2" s="26"/>
      <c r="R2" s="26"/>
      <c r="S2" s="26"/>
      <c r="T2" s="26"/>
      <c r="U2" s="26"/>
      <c r="V2" s="26"/>
      <c r="W2" s="26"/>
      <c r="X2" s="26"/>
      <c r="Y2" s="26"/>
    </row>
    <row r="3" spans="1:25" ht="23.1" customHeight="1" x14ac:dyDescent="0.35">
      <c r="A3" s="33" t="s">
        <v>58</v>
      </c>
      <c r="B3" s="192" t="s">
        <v>59</v>
      </c>
      <c r="C3" s="68"/>
      <c r="D3" s="173"/>
      <c r="E3" s="26"/>
      <c r="F3" s="26"/>
      <c r="G3" s="26"/>
      <c r="H3" s="26"/>
      <c r="I3" s="26"/>
      <c r="J3" s="26"/>
      <c r="K3" s="26"/>
      <c r="L3" s="26"/>
      <c r="M3" s="26"/>
      <c r="N3" s="26"/>
      <c r="O3" s="26"/>
      <c r="P3" s="26"/>
      <c r="Q3" s="26"/>
      <c r="R3" s="26"/>
      <c r="S3" s="26"/>
      <c r="T3" s="26"/>
      <c r="U3" s="26"/>
      <c r="V3" s="26"/>
      <c r="W3" s="26"/>
      <c r="X3" s="26"/>
      <c r="Y3" s="26"/>
    </row>
    <row r="4" spans="1:25" ht="23.1" customHeight="1" x14ac:dyDescent="0.35">
      <c r="A4" s="33" t="s">
        <v>56</v>
      </c>
      <c r="B4" s="192" t="s">
        <v>57</v>
      </c>
      <c r="C4" s="68" t="s">
        <v>171</v>
      </c>
      <c r="D4" s="173"/>
      <c r="E4" s="26"/>
      <c r="F4" s="174"/>
      <c r="G4" s="26"/>
      <c r="H4" s="26"/>
      <c r="I4" s="26"/>
      <c r="J4" s="26"/>
      <c r="K4" s="26"/>
      <c r="L4" s="26"/>
      <c r="M4" s="26"/>
      <c r="N4" s="26"/>
      <c r="O4" s="26"/>
      <c r="P4" s="26"/>
      <c r="Q4" s="26"/>
      <c r="R4" s="26"/>
      <c r="S4" s="26"/>
      <c r="T4" s="26"/>
      <c r="U4" s="26"/>
      <c r="V4" s="26"/>
      <c r="W4" s="26"/>
      <c r="X4" s="26"/>
      <c r="Y4" s="26"/>
    </row>
    <row r="5" spans="1:25" ht="23.1" customHeight="1" x14ac:dyDescent="0.35">
      <c r="A5" s="33" t="s">
        <v>782</v>
      </c>
      <c r="B5" s="192" t="s">
        <v>781</v>
      </c>
      <c r="C5" s="68"/>
      <c r="D5" s="173"/>
      <c r="E5" s="26"/>
      <c r="F5" s="174"/>
      <c r="G5" s="26"/>
      <c r="H5" s="26"/>
      <c r="I5" s="26"/>
      <c r="J5" s="26"/>
      <c r="K5" s="26"/>
      <c r="L5" s="26"/>
      <c r="M5" s="26"/>
      <c r="N5" s="26"/>
      <c r="O5" s="26"/>
      <c r="P5" s="26"/>
      <c r="Q5" s="26"/>
      <c r="R5" s="26"/>
      <c r="S5" s="26"/>
      <c r="T5" s="26"/>
      <c r="U5" s="26"/>
      <c r="V5" s="26"/>
      <c r="W5" s="26"/>
      <c r="X5" s="26"/>
      <c r="Y5" s="26"/>
    </row>
    <row r="6" spans="1:25" ht="30" customHeight="1" x14ac:dyDescent="0.35">
      <c r="A6" s="33" t="s">
        <v>761</v>
      </c>
      <c r="B6" s="192" t="s">
        <v>762</v>
      </c>
      <c r="C6" s="68" t="s">
        <v>171</v>
      </c>
      <c r="D6" s="173"/>
      <c r="E6" s="26"/>
      <c r="F6" s="26"/>
      <c r="G6" s="26"/>
      <c r="H6" s="26"/>
      <c r="I6" s="26"/>
      <c r="J6" s="26"/>
      <c r="K6" s="26"/>
      <c r="L6" s="26"/>
      <c r="M6" s="26"/>
      <c r="N6" s="26"/>
      <c r="O6" s="26"/>
      <c r="P6" s="26"/>
      <c r="Q6" s="26"/>
      <c r="R6" s="26"/>
      <c r="S6" s="26"/>
      <c r="T6" s="26"/>
      <c r="U6" s="26"/>
      <c r="V6" s="26"/>
      <c r="W6" s="26"/>
      <c r="X6" s="26"/>
      <c r="Y6" s="26"/>
    </row>
    <row r="7" spans="1:25" ht="23.1" customHeight="1" x14ac:dyDescent="0.35">
      <c r="A7" s="33" t="s">
        <v>77</v>
      </c>
      <c r="B7" s="193" t="s">
        <v>88</v>
      </c>
      <c r="C7" s="119" t="s">
        <v>462</v>
      </c>
      <c r="D7" s="26"/>
      <c r="E7" s="26"/>
      <c r="F7" s="26"/>
      <c r="G7" s="26"/>
      <c r="H7" s="26"/>
      <c r="I7" s="26"/>
      <c r="J7" s="26"/>
      <c r="K7" s="26"/>
      <c r="L7" s="26"/>
      <c r="M7" s="26"/>
      <c r="N7" s="26"/>
      <c r="O7" s="26"/>
      <c r="P7" s="26"/>
      <c r="Q7" s="26"/>
      <c r="R7" s="26"/>
      <c r="S7" s="26"/>
      <c r="T7" s="26"/>
      <c r="U7" s="26"/>
      <c r="V7" s="26"/>
      <c r="W7" s="26"/>
      <c r="X7" s="26"/>
      <c r="Y7" s="26"/>
    </row>
    <row r="8" spans="1:25" ht="23.1" customHeight="1" x14ac:dyDescent="0.35">
      <c r="A8" s="33" t="s">
        <v>61</v>
      </c>
      <c r="B8" s="193" t="s">
        <v>62</v>
      </c>
      <c r="C8" s="68" t="s">
        <v>171</v>
      </c>
      <c r="D8" s="26"/>
      <c r="E8" s="26"/>
      <c r="F8" s="26"/>
      <c r="G8" s="26"/>
      <c r="H8" s="26"/>
      <c r="I8" s="26"/>
      <c r="J8" s="26"/>
      <c r="K8" s="26"/>
      <c r="L8" s="26"/>
      <c r="M8" s="26"/>
      <c r="N8" s="26"/>
      <c r="O8" s="26"/>
      <c r="P8" s="26"/>
      <c r="Q8" s="26"/>
      <c r="R8" s="26"/>
      <c r="S8" s="26"/>
      <c r="T8" s="26"/>
      <c r="U8" s="26"/>
      <c r="V8" s="26"/>
      <c r="W8" s="26"/>
      <c r="X8" s="26"/>
      <c r="Y8" s="26"/>
    </row>
    <row r="9" spans="1:25" ht="23.1" customHeight="1" x14ac:dyDescent="0.35">
      <c r="A9" s="33" t="s">
        <v>763</v>
      </c>
      <c r="B9" s="192" t="s">
        <v>757</v>
      </c>
      <c r="C9" s="68" t="s">
        <v>171</v>
      </c>
      <c r="D9" s="26"/>
      <c r="E9" s="26"/>
      <c r="F9" s="26"/>
      <c r="G9" s="26"/>
      <c r="H9" s="26"/>
      <c r="I9" s="26"/>
      <c r="J9" s="26"/>
      <c r="K9" s="26"/>
      <c r="L9" s="26"/>
      <c r="M9" s="26"/>
      <c r="N9" s="26"/>
      <c r="O9" s="26"/>
      <c r="P9" s="26"/>
      <c r="Q9" s="26"/>
      <c r="R9" s="26"/>
      <c r="S9" s="26"/>
      <c r="T9" s="26"/>
      <c r="U9" s="26"/>
      <c r="V9" s="26"/>
      <c r="W9" s="26"/>
      <c r="X9" s="26"/>
      <c r="Y9" s="26"/>
    </row>
    <row r="10" spans="1:25" ht="23.1" customHeight="1" x14ac:dyDescent="0.35">
      <c r="A10" s="33" t="s">
        <v>764</v>
      </c>
      <c r="B10" s="192" t="s">
        <v>758</v>
      </c>
      <c r="C10" s="119" t="s">
        <v>462</v>
      </c>
      <c r="D10" s="26"/>
      <c r="E10" s="26"/>
      <c r="F10" s="26"/>
      <c r="G10" s="26"/>
      <c r="H10" s="26"/>
      <c r="I10" s="26"/>
      <c r="J10" s="26"/>
      <c r="K10" s="26"/>
      <c r="L10" s="26"/>
      <c r="M10" s="26"/>
      <c r="N10" s="26"/>
      <c r="O10" s="26"/>
      <c r="P10" s="26"/>
      <c r="Q10" s="26"/>
      <c r="R10" s="26"/>
      <c r="S10" s="26"/>
      <c r="T10" s="26"/>
      <c r="U10" s="26"/>
      <c r="V10" s="26"/>
      <c r="W10" s="26"/>
      <c r="X10" s="26"/>
      <c r="Y10" s="26"/>
    </row>
    <row r="11" spans="1:25" ht="23.1" customHeight="1" x14ac:dyDescent="0.35">
      <c r="A11" s="33" t="s">
        <v>765</v>
      </c>
      <c r="B11" s="192" t="s">
        <v>759</v>
      </c>
      <c r="C11" s="68" t="s">
        <v>171</v>
      </c>
      <c r="D11" s="26"/>
      <c r="E11" s="26"/>
      <c r="F11" s="26"/>
      <c r="G11" s="26"/>
      <c r="H11" s="26"/>
      <c r="I11" s="26"/>
      <c r="J11" s="26"/>
      <c r="K11" s="26"/>
      <c r="L11" s="26"/>
      <c r="M11" s="26"/>
      <c r="N11" s="26"/>
      <c r="O11" s="26"/>
      <c r="P11" s="26"/>
      <c r="Q11" s="26"/>
      <c r="R11" s="26"/>
      <c r="S11" s="26"/>
      <c r="T11" s="26"/>
      <c r="U11" s="26"/>
      <c r="V11" s="26"/>
      <c r="W11" s="26"/>
      <c r="X11" s="26"/>
      <c r="Y11" s="26"/>
    </row>
    <row r="12" spans="1:25" ht="23.1" customHeight="1" x14ac:dyDescent="0.35">
      <c r="A12" s="33" t="s">
        <v>65</v>
      </c>
      <c r="B12" s="193" t="s">
        <v>66</v>
      </c>
      <c r="C12" s="68" t="s">
        <v>171</v>
      </c>
      <c r="D12" s="26"/>
      <c r="E12" s="26"/>
      <c r="F12" s="26"/>
      <c r="G12" s="26"/>
      <c r="H12" s="26"/>
      <c r="I12" s="26"/>
      <c r="J12" s="26"/>
      <c r="K12" s="26"/>
      <c r="L12" s="26"/>
      <c r="M12" s="26"/>
      <c r="N12" s="26"/>
      <c r="O12" s="26"/>
      <c r="P12" s="26"/>
      <c r="Q12" s="26"/>
      <c r="R12" s="26"/>
      <c r="S12" s="26"/>
      <c r="T12" s="26"/>
      <c r="U12" s="26"/>
      <c r="V12" s="26"/>
      <c r="W12" s="26"/>
      <c r="X12" s="26"/>
      <c r="Y12" s="26"/>
    </row>
    <row r="13" spans="1:25" ht="23.1" customHeight="1" x14ac:dyDescent="0.35">
      <c r="A13" s="33" t="s">
        <v>67</v>
      </c>
      <c r="B13" s="192" t="s">
        <v>68</v>
      </c>
      <c r="C13" s="119" t="s">
        <v>171</v>
      </c>
      <c r="D13" s="26"/>
      <c r="E13" s="26"/>
      <c r="F13" s="26"/>
      <c r="G13" s="26"/>
      <c r="H13" s="26"/>
      <c r="I13" s="26"/>
      <c r="J13" s="26"/>
      <c r="K13" s="26"/>
      <c r="L13" s="26"/>
      <c r="M13" s="26"/>
      <c r="N13" s="26"/>
      <c r="O13" s="26"/>
      <c r="P13" s="26"/>
      <c r="Q13" s="26"/>
      <c r="R13" s="26"/>
      <c r="S13" s="26"/>
      <c r="T13" s="26"/>
      <c r="U13" s="26"/>
      <c r="V13" s="26"/>
      <c r="W13" s="26"/>
      <c r="X13" s="26"/>
      <c r="Y13" s="26"/>
    </row>
    <row r="14" spans="1:25" ht="23.1" customHeight="1" x14ac:dyDescent="0.35">
      <c r="A14" s="33" t="s">
        <v>63</v>
      </c>
      <c r="B14" s="192" t="s">
        <v>64</v>
      </c>
      <c r="C14" s="68" t="s">
        <v>171</v>
      </c>
      <c r="D14" s="26"/>
      <c r="E14" s="26"/>
      <c r="F14" s="26"/>
      <c r="G14" s="26"/>
      <c r="H14" s="26"/>
      <c r="I14" s="26"/>
      <c r="J14" s="26"/>
      <c r="K14" s="26"/>
      <c r="L14" s="26"/>
      <c r="M14" s="26"/>
      <c r="N14" s="26"/>
      <c r="O14" s="26"/>
      <c r="P14" s="26"/>
      <c r="Q14" s="26"/>
      <c r="R14" s="26"/>
      <c r="S14" s="26"/>
      <c r="T14" s="26"/>
      <c r="U14" s="26"/>
      <c r="V14" s="26"/>
      <c r="W14" s="26"/>
      <c r="X14" s="26"/>
      <c r="Y14" s="26"/>
    </row>
    <row r="15" spans="1:25" ht="23.1" customHeight="1" x14ac:dyDescent="0.35">
      <c r="A15" s="33" t="s">
        <v>778</v>
      </c>
      <c r="B15" s="192" t="s">
        <v>777</v>
      </c>
      <c r="C15" s="68" t="s">
        <v>171</v>
      </c>
      <c r="D15" s="26"/>
      <c r="E15" s="26"/>
      <c r="F15" s="26"/>
      <c r="G15" s="26"/>
      <c r="H15" s="26"/>
      <c r="I15" s="26"/>
      <c r="J15" s="26"/>
      <c r="K15" s="26"/>
      <c r="L15" s="26"/>
      <c r="M15" s="26"/>
      <c r="N15" s="26"/>
      <c r="O15" s="26"/>
      <c r="P15" s="26"/>
      <c r="Q15" s="26"/>
      <c r="R15" s="26"/>
      <c r="S15" s="26"/>
      <c r="T15" s="26"/>
      <c r="U15" s="26"/>
      <c r="V15" s="26"/>
      <c r="W15" s="26"/>
      <c r="X15" s="26"/>
      <c r="Y15" s="26"/>
    </row>
    <row r="16" spans="1:25" ht="23.1" customHeight="1" x14ac:dyDescent="0.35">
      <c r="A16" s="33" t="s">
        <v>54</v>
      </c>
      <c r="B16" s="192" t="s">
        <v>55</v>
      </c>
      <c r="C16" s="68" t="s">
        <v>171</v>
      </c>
      <c r="D16" s="26"/>
      <c r="E16" s="26"/>
      <c r="F16" s="26"/>
      <c r="G16" s="26"/>
      <c r="H16" s="26"/>
      <c r="I16" s="26"/>
      <c r="J16" s="26"/>
      <c r="K16" s="26"/>
      <c r="L16" s="26"/>
      <c r="M16" s="26"/>
      <c r="N16" s="26"/>
      <c r="O16" s="26"/>
      <c r="P16" s="26"/>
      <c r="Q16" s="26"/>
      <c r="R16" s="26"/>
      <c r="S16" s="26"/>
      <c r="T16" s="26"/>
      <c r="U16" s="26"/>
      <c r="V16" s="26"/>
      <c r="W16" s="26"/>
      <c r="X16" s="26"/>
      <c r="Y16" s="26"/>
    </row>
    <row r="17" spans="1:25" ht="23.1" customHeight="1" x14ac:dyDescent="0.35">
      <c r="A17" s="33" t="s">
        <v>71</v>
      </c>
      <c r="B17" s="192" t="s">
        <v>72</v>
      </c>
      <c r="C17" s="68"/>
      <c r="D17" s="26"/>
      <c r="E17" s="26"/>
      <c r="F17" s="26"/>
      <c r="G17" s="26"/>
      <c r="H17" s="26"/>
      <c r="I17" s="26"/>
      <c r="J17" s="26"/>
      <c r="K17" s="26"/>
      <c r="L17" s="26"/>
      <c r="M17" s="26"/>
      <c r="N17" s="26"/>
      <c r="O17" s="26"/>
      <c r="P17" s="26"/>
      <c r="Q17" s="26"/>
      <c r="R17" s="26"/>
      <c r="S17" s="26"/>
      <c r="T17" s="26"/>
      <c r="U17" s="26"/>
      <c r="V17" s="26"/>
      <c r="W17" s="26"/>
      <c r="X17" s="26"/>
      <c r="Y17" s="26"/>
    </row>
    <row r="18" spans="1:25" ht="23.1" customHeight="1" x14ac:dyDescent="0.35">
      <c r="A18" s="33" t="s">
        <v>770</v>
      </c>
      <c r="B18" s="192" t="s">
        <v>756</v>
      </c>
      <c r="C18" s="119" t="s">
        <v>171</v>
      </c>
      <c r="D18" s="26"/>
      <c r="E18" s="26"/>
      <c r="F18" s="26"/>
      <c r="G18" s="26"/>
      <c r="H18" s="26"/>
      <c r="I18" s="26"/>
      <c r="J18" s="26"/>
      <c r="K18" s="26"/>
      <c r="L18" s="26"/>
      <c r="M18" s="26"/>
      <c r="N18" s="26"/>
      <c r="O18" s="26"/>
      <c r="P18" s="26"/>
      <c r="Q18" s="26"/>
      <c r="R18" s="26"/>
      <c r="S18" s="26"/>
      <c r="T18" s="26"/>
      <c r="U18" s="26"/>
      <c r="V18" s="26"/>
      <c r="W18" s="26"/>
      <c r="X18" s="26"/>
      <c r="Y18" s="26"/>
    </row>
    <row r="19" spans="1:25" ht="23.1" customHeight="1" x14ac:dyDescent="0.35">
      <c r="A19" s="33" t="s">
        <v>75</v>
      </c>
      <c r="B19" s="192" t="s">
        <v>76</v>
      </c>
      <c r="C19" s="68" t="s">
        <v>171</v>
      </c>
      <c r="D19" s="26"/>
      <c r="E19" s="26"/>
      <c r="F19" s="26"/>
      <c r="G19" s="26"/>
      <c r="H19" s="26"/>
      <c r="I19" s="26"/>
      <c r="J19" s="26"/>
      <c r="K19" s="26"/>
      <c r="L19" s="26"/>
      <c r="M19" s="26"/>
      <c r="N19" s="26"/>
      <c r="O19" s="26"/>
      <c r="P19" s="26"/>
      <c r="Q19" s="26"/>
      <c r="R19" s="26"/>
      <c r="S19" s="26"/>
      <c r="T19" s="26"/>
      <c r="U19" s="26"/>
      <c r="V19" s="26"/>
      <c r="W19" s="26"/>
      <c r="X19" s="26"/>
      <c r="Y19" s="26"/>
    </row>
    <row r="20" spans="1:25" ht="23.1" customHeight="1" x14ac:dyDescent="0.35">
      <c r="A20" s="33" t="s">
        <v>69</v>
      </c>
      <c r="B20" s="192" t="s">
        <v>70</v>
      </c>
      <c r="C20" s="68" t="s">
        <v>171</v>
      </c>
      <c r="D20" s="26"/>
      <c r="E20" s="26"/>
      <c r="F20" s="26"/>
      <c r="G20" s="26"/>
      <c r="H20" s="26"/>
      <c r="I20" s="26"/>
      <c r="J20" s="7"/>
      <c r="K20" s="7"/>
      <c r="L20" s="7"/>
      <c r="M20" s="26"/>
      <c r="N20" s="26"/>
      <c r="O20" s="26"/>
      <c r="P20" s="26"/>
      <c r="Q20" s="26"/>
      <c r="R20" s="26"/>
      <c r="S20" s="26"/>
      <c r="T20" s="26"/>
      <c r="U20" s="26"/>
      <c r="V20" s="26"/>
      <c r="W20" s="26"/>
      <c r="X20" s="26"/>
      <c r="Y20" s="26"/>
    </row>
    <row r="21" spans="1:25" ht="23.1" customHeight="1" x14ac:dyDescent="0.35">
      <c r="A21" s="33" t="s">
        <v>767</v>
      </c>
      <c r="B21" s="192" t="s">
        <v>768</v>
      </c>
      <c r="C21" s="68" t="s">
        <v>171</v>
      </c>
      <c r="D21" s="26"/>
      <c r="E21" s="26"/>
      <c r="F21" s="26"/>
      <c r="G21" s="26"/>
      <c r="H21" s="26"/>
      <c r="I21" s="26"/>
      <c r="J21" s="26"/>
      <c r="K21" s="26"/>
      <c r="L21" s="26"/>
      <c r="M21" s="26"/>
      <c r="N21" s="26"/>
      <c r="O21" s="26"/>
      <c r="P21" s="26"/>
      <c r="Q21" s="26"/>
      <c r="R21" s="26"/>
      <c r="S21" s="26"/>
      <c r="T21" s="26"/>
      <c r="U21" s="26"/>
      <c r="V21" s="26"/>
      <c r="W21" s="26"/>
      <c r="X21" s="26"/>
      <c r="Y21" s="26"/>
    </row>
    <row r="22" spans="1:25" ht="23.1" customHeight="1" x14ac:dyDescent="0.25">
      <c r="A22" s="194"/>
      <c r="B22" s="195" t="s">
        <v>775</v>
      </c>
      <c r="C22" s="158"/>
      <c r="D22" s="158"/>
      <c r="E22" s="26"/>
      <c r="F22" s="26"/>
      <c r="G22" s="26"/>
      <c r="H22" s="26"/>
      <c r="I22" s="26"/>
      <c r="J22" s="26"/>
      <c r="K22" s="26"/>
      <c r="L22" s="26"/>
      <c r="M22" s="26"/>
      <c r="N22" s="26"/>
      <c r="O22" s="26"/>
      <c r="P22" s="26"/>
      <c r="Q22" s="26"/>
      <c r="R22" s="26"/>
      <c r="S22" s="26"/>
      <c r="T22" s="26"/>
      <c r="U22" s="26"/>
      <c r="V22" s="26"/>
      <c r="W22" s="26"/>
      <c r="X22" s="26"/>
      <c r="Y22" s="26"/>
    </row>
    <row r="23" spans="1:25" ht="21" x14ac:dyDescent="0.35">
      <c r="A23" s="33" t="s">
        <v>760</v>
      </c>
      <c r="B23" s="102" t="s">
        <v>771</v>
      </c>
      <c r="C23" s="68"/>
      <c r="D23" s="26"/>
      <c r="E23" s="26"/>
      <c r="F23" s="26"/>
      <c r="G23" s="26"/>
      <c r="H23" s="26"/>
      <c r="I23" s="26"/>
      <c r="J23" s="26"/>
      <c r="K23" s="26"/>
      <c r="L23" s="26"/>
      <c r="M23" s="26"/>
      <c r="N23" s="26"/>
      <c r="O23" s="26"/>
      <c r="P23" s="26"/>
      <c r="Q23" s="26"/>
      <c r="R23" s="26"/>
      <c r="S23" s="26"/>
      <c r="T23" s="26"/>
      <c r="U23" s="26"/>
      <c r="V23" s="26"/>
      <c r="W23" s="26"/>
      <c r="X23" s="26"/>
      <c r="Y23" s="26"/>
    </row>
    <row r="24" spans="1:25" ht="42" x14ac:dyDescent="0.35">
      <c r="A24" s="33" t="s">
        <v>773</v>
      </c>
      <c r="B24" s="282" t="s">
        <v>772</v>
      </c>
      <c r="C24" s="68"/>
      <c r="D24" s="26"/>
      <c r="E24" s="26"/>
      <c r="F24" s="26"/>
      <c r="G24" s="26"/>
      <c r="H24" s="26"/>
      <c r="I24" s="26"/>
      <c r="J24" s="26"/>
      <c r="K24" s="26"/>
      <c r="L24" s="26"/>
      <c r="M24" s="26"/>
      <c r="N24" s="26"/>
      <c r="O24" s="26"/>
      <c r="P24" s="26"/>
      <c r="Q24" s="26"/>
      <c r="R24" s="26"/>
      <c r="S24" s="26"/>
      <c r="T24" s="26"/>
      <c r="U24" s="26"/>
      <c r="V24" s="26"/>
      <c r="W24" s="26"/>
      <c r="X24" s="26"/>
      <c r="Y24" s="26"/>
    </row>
    <row r="25" spans="1:25" ht="42" x14ac:dyDescent="0.35">
      <c r="A25" s="33" t="s">
        <v>80</v>
      </c>
      <c r="B25" s="282" t="s">
        <v>81</v>
      </c>
      <c r="C25" s="68"/>
      <c r="D25" s="26"/>
      <c r="E25" s="26"/>
      <c r="F25" s="26"/>
      <c r="G25" s="26"/>
      <c r="H25" s="26"/>
      <c r="I25" s="26"/>
      <c r="J25" s="26"/>
      <c r="K25" s="26"/>
      <c r="L25" s="26"/>
      <c r="M25" s="26"/>
      <c r="N25" s="26"/>
      <c r="O25" s="26"/>
      <c r="P25" s="26"/>
      <c r="Q25" s="26"/>
      <c r="R25" s="26"/>
      <c r="S25" s="26"/>
      <c r="T25" s="26"/>
      <c r="U25" s="26"/>
      <c r="V25" s="26"/>
      <c r="W25" s="26"/>
      <c r="X25" s="26"/>
      <c r="Y25" s="26"/>
    </row>
    <row r="26" spans="1:25" ht="42" x14ac:dyDescent="0.35">
      <c r="A26" s="33" t="s">
        <v>779</v>
      </c>
      <c r="B26" s="282" t="s">
        <v>170</v>
      </c>
      <c r="C26" s="68"/>
      <c r="D26" s="26"/>
      <c r="E26" s="26"/>
      <c r="F26" s="26"/>
      <c r="G26" s="26"/>
      <c r="H26" s="26"/>
      <c r="I26" s="26"/>
      <c r="J26" s="26"/>
      <c r="K26" s="26"/>
      <c r="L26" s="26"/>
      <c r="M26" s="26"/>
      <c r="N26" s="26"/>
      <c r="O26" s="26"/>
      <c r="P26" s="26"/>
      <c r="Q26" s="26"/>
      <c r="R26" s="26"/>
      <c r="S26" s="26"/>
      <c r="T26" s="26"/>
      <c r="U26" s="26"/>
      <c r="V26" s="26"/>
      <c r="W26" s="26"/>
      <c r="X26" s="26"/>
      <c r="Y26" s="26"/>
    </row>
    <row r="27" spans="1:25" ht="21" x14ac:dyDescent="0.35">
      <c r="A27" s="33" t="s">
        <v>1058</v>
      </c>
      <c r="B27" s="282" t="s">
        <v>1059</v>
      </c>
      <c r="C27" s="68"/>
      <c r="D27" s="26"/>
      <c r="E27" s="26"/>
      <c r="F27" s="26"/>
      <c r="G27" s="26"/>
      <c r="H27" s="26"/>
      <c r="I27" s="26"/>
      <c r="J27" s="26"/>
      <c r="K27" s="26"/>
      <c r="L27" s="26"/>
      <c r="M27" s="26"/>
      <c r="N27" s="26"/>
      <c r="O27" s="26"/>
      <c r="P27" s="26"/>
      <c r="Q27" s="26"/>
      <c r="R27" s="26"/>
      <c r="S27" s="26"/>
      <c r="T27" s="26"/>
      <c r="U27" s="26"/>
      <c r="V27" s="26"/>
      <c r="W27" s="26"/>
      <c r="X27" s="26"/>
      <c r="Y27" s="26"/>
    </row>
    <row r="28" spans="1:25" ht="21" customHeight="1" x14ac:dyDescent="0.25">
      <c r="A28" s="194"/>
      <c r="B28" s="195" t="s">
        <v>776</v>
      </c>
      <c r="C28" s="158"/>
      <c r="D28" s="158"/>
      <c r="E28" s="26"/>
      <c r="F28" s="26"/>
      <c r="G28" s="26"/>
      <c r="H28" s="26"/>
      <c r="I28" s="26"/>
      <c r="J28" s="26"/>
      <c r="K28" s="26"/>
      <c r="L28" s="26"/>
      <c r="M28" s="26"/>
      <c r="N28" s="26"/>
      <c r="O28" s="26"/>
      <c r="P28" s="26"/>
      <c r="Q28" s="26"/>
      <c r="R28" s="26"/>
      <c r="S28" s="26"/>
      <c r="T28" s="26"/>
      <c r="U28" s="26"/>
      <c r="V28" s="26"/>
      <c r="W28" s="26"/>
      <c r="X28" s="26"/>
      <c r="Y28" s="26"/>
    </row>
    <row r="29" spans="1:25" ht="23.1" customHeight="1" x14ac:dyDescent="0.35">
      <c r="A29" s="32" t="s">
        <v>83</v>
      </c>
      <c r="B29" s="102" t="s">
        <v>163</v>
      </c>
      <c r="C29" s="26"/>
      <c r="D29" s="26"/>
      <c r="E29" s="26"/>
      <c r="F29" s="26"/>
      <c r="G29" s="26"/>
      <c r="H29" s="26"/>
      <c r="I29" s="26"/>
      <c r="J29" s="26"/>
      <c r="K29" s="26"/>
      <c r="L29" s="26"/>
      <c r="M29" s="26"/>
      <c r="N29" s="26"/>
      <c r="O29" s="26"/>
      <c r="P29" s="26"/>
      <c r="Q29" s="26"/>
      <c r="R29" s="26"/>
      <c r="S29" s="26"/>
      <c r="T29" s="26"/>
      <c r="U29" s="26"/>
      <c r="V29" s="26"/>
      <c r="W29" s="26"/>
      <c r="X29" s="26"/>
      <c r="Y29" s="26"/>
    </row>
    <row r="30" spans="1:25" ht="23.1" customHeight="1" x14ac:dyDescent="0.35">
      <c r="A30" s="32" t="s">
        <v>85</v>
      </c>
      <c r="B30" s="102" t="s">
        <v>733</v>
      </c>
      <c r="C30" s="26"/>
      <c r="D30" s="26"/>
      <c r="E30" s="26"/>
      <c r="F30" s="26"/>
      <c r="G30" s="26"/>
      <c r="H30" s="26"/>
      <c r="I30" s="26"/>
      <c r="J30" s="26"/>
      <c r="K30" s="26"/>
      <c r="L30" s="26"/>
      <c r="M30" s="26"/>
      <c r="N30" s="26"/>
      <c r="O30" s="26"/>
      <c r="P30" s="26"/>
      <c r="Q30" s="26"/>
      <c r="R30" s="26"/>
      <c r="S30" s="26"/>
      <c r="T30" s="26"/>
      <c r="U30" s="26"/>
      <c r="V30" s="26"/>
      <c r="W30" s="26"/>
      <c r="X30" s="26"/>
      <c r="Y30" s="26"/>
    </row>
    <row r="31" spans="1:25" ht="23.1" customHeight="1" x14ac:dyDescent="0.35">
      <c r="A31" s="32" t="s">
        <v>86</v>
      </c>
      <c r="B31" s="102" t="s">
        <v>734</v>
      </c>
      <c r="C31" s="26"/>
      <c r="D31" s="26"/>
      <c r="E31" s="26"/>
      <c r="F31" s="26"/>
      <c r="G31" s="26"/>
      <c r="H31" s="26"/>
      <c r="I31" s="26"/>
      <c r="J31" s="26"/>
      <c r="K31" s="26"/>
      <c r="L31" s="26"/>
      <c r="M31" s="26"/>
      <c r="N31" s="26"/>
      <c r="O31" s="26"/>
      <c r="P31" s="26"/>
      <c r="Q31" s="26"/>
      <c r="R31" s="26"/>
      <c r="S31" s="26"/>
      <c r="T31" s="26"/>
      <c r="U31" s="26"/>
      <c r="V31" s="26"/>
      <c r="W31" s="26"/>
      <c r="X31" s="26"/>
      <c r="Y31" s="26"/>
    </row>
    <row r="32" spans="1:25" ht="23.1" customHeight="1" x14ac:dyDescent="0.35">
      <c r="A32" s="32" t="s">
        <v>87</v>
      </c>
      <c r="B32" s="102" t="s">
        <v>735</v>
      </c>
      <c r="C32" s="26"/>
      <c r="D32" s="26"/>
      <c r="E32" s="26"/>
      <c r="F32" s="26"/>
      <c r="G32" s="26"/>
      <c r="H32" s="26"/>
      <c r="I32" s="26"/>
      <c r="J32" s="26"/>
      <c r="K32" s="26"/>
      <c r="L32" s="26"/>
      <c r="M32" s="26"/>
      <c r="N32" s="26"/>
      <c r="O32" s="26"/>
      <c r="P32" s="26"/>
      <c r="Q32" s="26"/>
      <c r="R32" s="26"/>
      <c r="S32" s="26"/>
      <c r="T32" s="26"/>
      <c r="U32" s="26"/>
      <c r="V32" s="26"/>
      <c r="W32" s="26"/>
      <c r="X32" s="26"/>
      <c r="Y32" s="26"/>
    </row>
    <row r="33" spans="2:25" x14ac:dyDescent="0.25">
      <c r="B33" s="26"/>
      <c r="C33" s="26"/>
      <c r="D33" s="26"/>
      <c r="E33" s="26"/>
      <c r="F33" s="26"/>
      <c r="G33" s="26"/>
      <c r="H33" s="26"/>
      <c r="I33" s="26"/>
      <c r="J33" s="26"/>
      <c r="K33" s="26"/>
      <c r="L33" s="26"/>
      <c r="M33" s="26"/>
      <c r="N33" s="26"/>
      <c r="O33" s="26"/>
      <c r="P33" s="26"/>
      <c r="Q33" s="26"/>
      <c r="R33" s="26"/>
      <c r="S33" s="26"/>
      <c r="T33" s="26"/>
      <c r="U33" s="26"/>
      <c r="V33" s="26"/>
      <c r="W33" s="26"/>
      <c r="X33" s="26"/>
      <c r="Y33" s="26"/>
    </row>
    <row r="34" spans="2:25" x14ac:dyDescent="0.25">
      <c r="B34" s="26"/>
      <c r="C34" s="26"/>
      <c r="D34" s="26"/>
      <c r="E34" s="26"/>
      <c r="F34" s="26"/>
      <c r="G34" s="26"/>
      <c r="H34" s="26"/>
      <c r="I34" s="26"/>
      <c r="J34" s="26"/>
      <c r="K34" s="26"/>
      <c r="L34" s="26"/>
      <c r="M34" s="26"/>
      <c r="N34" s="26"/>
      <c r="O34" s="26"/>
      <c r="P34" s="26"/>
      <c r="Q34" s="26"/>
      <c r="R34" s="26"/>
      <c r="S34" s="26"/>
      <c r="T34" s="26"/>
      <c r="U34" s="26"/>
      <c r="V34" s="26"/>
      <c r="W34" s="26"/>
      <c r="X34" s="26"/>
      <c r="Y34" s="26"/>
    </row>
    <row r="35" spans="2:25" x14ac:dyDescent="0.25">
      <c r="B35" s="26"/>
      <c r="C35" s="26"/>
      <c r="D35" s="26"/>
      <c r="E35" s="26"/>
      <c r="F35" s="26"/>
      <c r="G35" s="26"/>
      <c r="H35" s="26"/>
      <c r="I35" s="26"/>
      <c r="J35" s="26"/>
      <c r="K35" s="26"/>
      <c r="L35" s="26"/>
      <c r="M35" s="26"/>
      <c r="N35" s="26"/>
      <c r="O35" s="26"/>
      <c r="P35" s="26"/>
      <c r="Q35" s="26"/>
      <c r="R35" s="26"/>
      <c r="S35" s="26"/>
      <c r="T35" s="26"/>
      <c r="U35" s="26"/>
      <c r="V35" s="26"/>
      <c r="W35" s="26"/>
      <c r="X35" s="26"/>
      <c r="Y35" s="26"/>
    </row>
    <row r="36" spans="2:25" x14ac:dyDescent="0.25">
      <c r="B36" s="26"/>
      <c r="C36" s="26"/>
      <c r="D36" s="26"/>
      <c r="E36" s="26"/>
      <c r="F36" s="26"/>
      <c r="G36" s="26"/>
      <c r="H36" s="26"/>
      <c r="I36" s="26"/>
      <c r="J36" s="26"/>
      <c r="K36" s="26"/>
      <c r="L36" s="26"/>
      <c r="M36" s="26"/>
      <c r="N36" s="26"/>
      <c r="O36" s="26"/>
      <c r="P36" s="26"/>
      <c r="Q36" s="26"/>
      <c r="R36" s="26"/>
      <c r="S36" s="26"/>
      <c r="T36" s="26"/>
      <c r="U36" s="26"/>
      <c r="V36" s="26"/>
      <c r="W36" s="26"/>
      <c r="X36" s="26"/>
      <c r="Y36" s="26"/>
    </row>
    <row r="37" spans="2:25" x14ac:dyDescent="0.25">
      <c r="B37" s="26"/>
      <c r="C37" s="26"/>
      <c r="D37" s="26"/>
      <c r="E37" s="26"/>
      <c r="F37" s="26"/>
      <c r="G37" s="26"/>
      <c r="H37" s="26"/>
      <c r="I37" s="26"/>
      <c r="J37" s="26"/>
      <c r="K37" s="26"/>
      <c r="L37" s="26"/>
      <c r="M37" s="26"/>
      <c r="N37" s="26"/>
      <c r="O37" s="26"/>
      <c r="P37" s="26"/>
      <c r="Q37" s="26"/>
      <c r="R37" s="26"/>
      <c r="S37" s="26"/>
      <c r="T37" s="26"/>
      <c r="U37" s="26"/>
      <c r="V37" s="26"/>
      <c r="W37" s="26"/>
      <c r="X37" s="26"/>
      <c r="Y37" s="26"/>
    </row>
    <row r="38" spans="2:25" x14ac:dyDescent="0.25">
      <c r="B38" s="26"/>
      <c r="C38" s="26"/>
      <c r="D38" s="26"/>
      <c r="E38" s="26"/>
      <c r="F38" s="26"/>
      <c r="G38" s="26"/>
      <c r="H38" s="26"/>
      <c r="I38" s="26"/>
      <c r="J38" s="26"/>
      <c r="K38" s="26"/>
      <c r="L38" s="26"/>
      <c r="M38" s="26"/>
      <c r="N38" s="26"/>
      <c r="O38" s="26"/>
      <c r="P38" s="26"/>
      <c r="Q38" s="26"/>
      <c r="R38" s="26"/>
      <c r="S38" s="26"/>
      <c r="T38" s="26"/>
      <c r="U38" s="26"/>
      <c r="V38" s="26"/>
      <c r="W38" s="26"/>
      <c r="X38" s="26"/>
      <c r="Y38" s="26"/>
    </row>
    <row r="39" spans="2:25" x14ac:dyDescent="0.25">
      <c r="B39" s="26"/>
      <c r="C39" s="26"/>
      <c r="D39" s="26"/>
      <c r="E39" s="26"/>
      <c r="F39" s="26"/>
      <c r="G39" s="26"/>
      <c r="H39" s="26"/>
      <c r="I39" s="26"/>
      <c r="J39" s="26"/>
      <c r="K39" s="26"/>
      <c r="L39" s="26"/>
      <c r="M39" s="26"/>
      <c r="N39" s="26"/>
      <c r="O39" s="26"/>
      <c r="P39" s="26"/>
      <c r="Q39" s="26"/>
      <c r="R39" s="26"/>
      <c r="S39" s="26"/>
      <c r="T39" s="26"/>
      <c r="U39" s="26"/>
      <c r="V39" s="26"/>
      <c r="W39" s="26"/>
      <c r="X39" s="26"/>
      <c r="Y39" s="26"/>
    </row>
    <row r="40" spans="2:25" x14ac:dyDescent="0.25">
      <c r="B40" s="26"/>
      <c r="C40" s="26"/>
      <c r="D40" s="26"/>
      <c r="E40" s="26"/>
      <c r="F40" s="26"/>
      <c r="G40" s="26"/>
      <c r="H40" s="26"/>
      <c r="I40" s="26"/>
      <c r="J40" s="26"/>
      <c r="K40" s="26"/>
      <c r="L40" s="26"/>
      <c r="M40" s="26"/>
      <c r="N40" s="26"/>
      <c r="O40" s="26"/>
      <c r="P40" s="26"/>
      <c r="Q40" s="26"/>
      <c r="R40" s="26"/>
      <c r="S40" s="26"/>
      <c r="T40" s="26"/>
      <c r="U40" s="26"/>
      <c r="V40" s="26"/>
      <c r="W40" s="26"/>
      <c r="X40" s="26"/>
      <c r="Y40" s="26"/>
    </row>
    <row r="41" spans="2:25" x14ac:dyDescent="0.25">
      <c r="B41" s="26"/>
      <c r="C41" s="26"/>
      <c r="D41" s="26"/>
      <c r="E41" s="26"/>
      <c r="F41" s="26"/>
      <c r="G41" s="26"/>
      <c r="H41" s="26"/>
      <c r="I41" s="26"/>
      <c r="J41" s="26"/>
      <c r="K41" s="26"/>
      <c r="L41" s="26"/>
      <c r="M41" s="26"/>
      <c r="N41" s="26"/>
      <c r="O41" s="26"/>
      <c r="P41" s="26"/>
      <c r="Q41" s="26"/>
      <c r="R41" s="26"/>
      <c r="S41" s="26"/>
      <c r="T41" s="26"/>
      <c r="U41" s="26"/>
      <c r="V41" s="26"/>
      <c r="W41" s="26"/>
      <c r="X41" s="26"/>
      <c r="Y41" s="26"/>
    </row>
    <row r="42" spans="2:25" x14ac:dyDescent="0.25">
      <c r="B42" s="26"/>
      <c r="C42" s="26"/>
      <c r="D42" s="26"/>
      <c r="E42" s="26"/>
      <c r="F42" s="26"/>
      <c r="G42" s="26"/>
      <c r="H42" s="26"/>
      <c r="I42" s="26"/>
      <c r="J42" s="26"/>
      <c r="K42" s="26"/>
      <c r="L42" s="26"/>
      <c r="M42" s="26"/>
      <c r="N42" s="26"/>
      <c r="O42" s="26"/>
      <c r="P42" s="26"/>
      <c r="Q42" s="26"/>
      <c r="R42" s="26"/>
      <c r="S42" s="26"/>
      <c r="T42" s="26"/>
      <c r="U42" s="26"/>
      <c r="V42" s="26"/>
      <c r="W42" s="26"/>
      <c r="X42" s="26"/>
      <c r="Y42" s="26"/>
    </row>
    <row r="43" spans="2:25" x14ac:dyDescent="0.25">
      <c r="B43" s="26"/>
      <c r="C43" s="26"/>
      <c r="D43" s="26"/>
      <c r="E43" s="26"/>
      <c r="F43" s="26"/>
      <c r="G43" s="26"/>
      <c r="H43" s="26"/>
      <c r="I43" s="26"/>
      <c r="J43" s="26"/>
      <c r="K43" s="26"/>
      <c r="L43" s="26"/>
      <c r="M43" s="26"/>
      <c r="N43" s="26"/>
      <c r="O43" s="26"/>
      <c r="P43" s="26"/>
      <c r="Q43" s="26"/>
      <c r="R43" s="26"/>
      <c r="S43" s="26"/>
      <c r="T43" s="26"/>
      <c r="U43" s="26"/>
      <c r="V43" s="26"/>
      <c r="W43" s="26"/>
      <c r="X43" s="26"/>
      <c r="Y43" s="26"/>
    </row>
    <row r="44" spans="2:25" x14ac:dyDescent="0.25">
      <c r="B44" s="26"/>
      <c r="C44" s="26"/>
      <c r="D44" s="26"/>
      <c r="E44" s="26"/>
      <c r="F44" s="26"/>
      <c r="G44" s="26"/>
      <c r="H44" s="26"/>
      <c r="I44" s="26"/>
      <c r="J44" s="26"/>
      <c r="K44" s="26"/>
      <c r="L44" s="26"/>
      <c r="M44" s="26"/>
      <c r="N44" s="26"/>
      <c r="O44" s="26"/>
      <c r="P44" s="26"/>
      <c r="Q44" s="26"/>
      <c r="R44" s="26"/>
      <c r="S44" s="26"/>
      <c r="T44" s="26"/>
      <c r="U44" s="26"/>
      <c r="V44" s="26"/>
      <c r="W44" s="26"/>
      <c r="X44" s="26"/>
      <c r="Y44" s="26"/>
    </row>
    <row r="45" spans="2:25" x14ac:dyDescent="0.25">
      <c r="B45" s="26"/>
      <c r="C45" s="26"/>
      <c r="D45" s="26"/>
      <c r="E45" s="26"/>
      <c r="F45" s="26"/>
      <c r="G45" s="26"/>
      <c r="H45" s="26"/>
      <c r="I45" s="26"/>
      <c r="J45" s="26"/>
      <c r="K45" s="26"/>
      <c r="L45" s="26"/>
      <c r="M45" s="26"/>
      <c r="N45" s="26"/>
      <c r="O45" s="26"/>
      <c r="P45" s="26"/>
      <c r="Q45" s="26"/>
      <c r="R45" s="26"/>
      <c r="S45" s="26"/>
      <c r="T45" s="26"/>
      <c r="U45" s="26"/>
      <c r="V45" s="26"/>
      <c r="W45" s="26"/>
      <c r="X45" s="26"/>
      <c r="Y45" s="26"/>
    </row>
    <row r="46" spans="2:25" x14ac:dyDescent="0.25">
      <c r="B46" s="26"/>
      <c r="C46" s="26"/>
      <c r="D46" s="26"/>
      <c r="E46" s="26"/>
      <c r="F46" s="26"/>
      <c r="G46" s="26"/>
      <c r="H46" s="26"/>
      <c r="I46" s="26"/>
      <c r="J46" s="26"/>
      <c r="K46" s="26"/>
      <c r="L46" s="26"/>
      <c r="M46" s="26"/>
      <c r="N46" s="26"/>
      <c r="O46" s="26"/>
      <c r="P46" s="26"/>
      <c r="Q46" s="26"/>
      <c r="R46" s="26"/>
      <c r="S46" s="26"/>
      <c r="T46" s="26"/>
      <c r="U46" s="26"/>
      <c r="V46" s="26"/>
      <c r="W46" s="26"/>
      <c r="X46" s="26"/>
      <c r="Y46" s="26"/>
    </row>
    <row r="47" spans="2:25" x14ac:dyDescent="0.25">
      <c r="B47" s="26"/>
      <c r="C47" s="26"/>
      <c r="D47" s="26"/>
      <c r="E47" s="26"/>
      <c r="F47" s="26"/>
      <c r="G47" s="26"/>
      <c r="H47" s="26"/>
      <c r="I47" s="26"/>
      <c r="J47" s="26"/>
      <c r="K47" s="26"/>
      <c r="L47" s="26"/>
      <c r="M47" s="26"/>
      <c r="N47" s="26"/>
      <c r="O47" s="26"/>
      <c r="P47" s="26"/>
      <c r="Q47" s="26"/>
      <c r="R47" s="26"/>
      <c r="S47" s="26"/>
      <c r="T47" s="26"/>
      <c r="U47" s="26"/>
      <c r="V47" s="26"/>
      <c r="W47" s="26"/>
      <c r="X47" s="26"/>
      <c r="Y47" s="26"/>
    </row>
    <row r="48" spans="2:25" x14ac:dyDescent="0.25">
      <c r="B48" s="26"/>
      <c r="C48" s="26"/>
      <c r="D48" s="26"/>
      <c r="E48" s="26"/>
      <c r="F48" s="26"/>
      <c r="G48" s="26"/>
      <c r="H48" s="26"/>
      <c r="I48" s="26"/>
      <c r="J48" s="26"/>
      <c r="K48" s="26"/>
      <c r="L48" s="26"/>
      <c r="M48" s="26"/>
      <c r="N48" s="26"/>
      <c r="O48" s="26"/>
      <c r="P48" s="26"/>
      <c r="Q48" s="26"/>
      <c r="R48" s="26"/>
      <c r="S48" s="26"/>
      <c r="T48" s="26"/>
      <c r="U48" s="26"/>
      <c r="V48" s="26"/>
      <c r="W48" s="26"/>
      <c r="X48" s="26"/>
      <c r="Y48" s="26"/>
    </row>
    <row r="49" spans="2:25" x14ac:dyDescent="0.25">
      <c r="B49" s="26"/>
      <c r="C49" s="26"/>
      <c r="D49" s="26"/>
      <c r="E49" s="26"/>
      <c r="F49" s="26"/>
      <c r="G49" s="26"/>
      <c r="H49" s="26"/>
      <c r="I49" s="26"/>
      <c r="J49" s="26"/>
      <c r="K49" s="26"/>
      <c r="L49" s="26"/>
      <c r="M49" s="26"/>
      <c r="N49" s="26"/>
      <c r="O49" s="26"/>
      <c r="P49" s="26"/>
      <c r="Q49" s="26"/>
      <c r="R49" s="26"/>
      <c r="S49" s="26"/>
      <c r="T49" s="26"/>
      <c r="U49" s="26"/>
      <c r="V49" s="26"/>
      <c r="W49" s="26"/>
      <c r="X49" s="26"/>
      <c r="Y49" s="26"/>
    </row>
    <row r="50" spans="2:25" x14ac:dyDescent="0.25">
      <c r="B50" s="26"/>
      <c r="C50" s="26"/>
      <c r="D50" s="26"/>
      <c r="E50" s="26"/>
      <c r="F50" s="26"/>
      <c r="G50" s="26"/>
      <c r="H50" s="26"/>
      <c r="I50" s="26"/>
      <c r="J50" s="26"/>
      <c r="K50" s="26"/>
      <c r="L50" s="26"/>
      <c r="M50" s="26"/>
      <c r="N50" s="26"/>
      <c r="O50" s="26"/>
      <c r="P50" s="26"/>
      <c r="Q50" s="26"/>
      <c r="R50" s="26"/>
      <c r="S50" s="26"/>
      <c r="T50" s="26"/>
      <c r="U50" s="26"/>
      <c r="V50" s="26"/>
      <c r="W50" s="26"/>
      <c r="X50" s="26"/>
      <c r="Y50" s="26"/>
    </row>
    <row r="51" spans="2:25" x14ac:dyDescent="0.25">
      <c r="B51" s="26"/>
      <c r="C51" s="26"/>
      <c r="D51" s="26"/>
      <c r="E51" s="26"/>
      <c r="F51" s="26"/>
      <c r="G51" s="26"/>
      <c r="H51" s="26"/>
      <c r="I51" s="26"/>
      <c r="J51" s="26"/>
      <c r="K51" s="26"/>
      <c r="L51" s="26"/>
      <c r="M51" s="26"/>
      <c r="N51" s="26"/>
      <c r="O51" s="26"/>
      <c r="P51" s="26"/>
      <c r="Q51" s="26"/>
      <c r="R51" s="26"/>
      <c r="S51" s="26"/>
      <c r="T51" s="26"/>
      <c r="U51" s="26"/>
      <c r="V51" s="26"/>
      <c r="W51" s="26"/>
      <c r="X51" s="26"/>
      <c r="Y51" s="26"/>
    </row>
    <row r="52" spans="2:25" x14ac:dyDescent="0.25">
      <c r="B52" s="26"/>
      <c r="C52" s="26"/>
      <c r="D52" s="26"/>
      <c r="E52" s="26"/>
      <c r="F52" s="26"/>
      <c r="G52" s="26"/>
      <c r="H52" s="26"/>
      <c r="I52" s="26"/>
      <c r="J52" s="26"/>
      <c r="K52" s="26"/>
      <c r="L52" s="26"/>
      <c r="M52" s="26"/>
      <c r="N52" s="26"/>
      <c r="O52" s="26"/>
      <c r="P52" s="26"/>
      <c r="Q52" s="26"/>
      <c r="R52" s="26"/>
      <c r="S52" s="26"/>
      <c r="T52" s="26"/>
      <c r="U52" s="26"/>
      <c r="V52" s="26"/>
      <c r="W52" s="26"/>
      <c r="X52" s="26"/>
      <c r="Y52" s="26"/>
    </row>
    <row r="53" spans="2:25" x14ac:dyDescent="0.25">
      <c r="B53" s="26"/>
      <c r="C53" s="26"/>
      <c r="D53" s="26"/>
      <c r="E53" s="26"/>
      <c r="F53" s="26"/>
      <c r="G53" s="26"/>
      <c r="H53" s="26"/>
      <c r="I53" s="26"/>
      <c r="J53" s="26"/>
      <c r="K53" s="26"/>
      <c r="L53" s="26"/>
      <c r="M53" s="26"/>
      <c r="N53" s="26"/>
      <c r="O53" s="26"/>
      <c r="P53" s="26"/>
      <c r="Q53" s="26"/>
      <c r="R53" s="26"/>
      <c r="S53" s="26"/>
      <c r="T53" s="26"/>
      <c r="U53" s="26"/>
      <c r="V53" s="26"/>
      <c r="W53" s="26"/>
      <c r="X53" s="26"/>
      <c r="Y53" s="26"/>
    </row>
    <row r="54" spans="2:25" x14ac:dyDescent="0.25">
      <c r="B54" s="26"/>
      <c r="C54" s="26"/>
      <c r="D54" s="26"/>
      <c r="E54" s="26"/>
      <c r="F54" s="26"/>
      <c r="G54" s="26"/>
      <c r="H54" s="26"/>
      <c r="I54" s="26"/>
      <c r="J54" s="26"/>
      <c r="K54" s="26"/>
      <c r="L54" s="26"/>
      <c r="M54" s="26"/>
      <c r="N54" s="26"/>
      <c r="O54" s="26"/>
      <c r="P54" s="26"/>
      <c r="Q54" s="26"/>
      <c r="R54" s="26"/>
      <c r="S54" s="26"/>
      <c r="T54" s="26"/>
      <c r="U54" s="26"/>
      <c r="V54" s="26"/>
      <c r="W54" s="26"/>
      <c r="X54" s="26"/>
      <c r="Y54" s="26"/>
    </row>
    <row r="55" spans="2:25" x14ac:dyDescent="0.25">
      <c r="B55" s="26"/>
      <c r="C55" s="26"/>
      <c r="D55" s="26"/>
      <c r="E55" s="26"/>
      <c r="F55" s="26"/>
      <c r="G55" s="26"/>
      <c r="H55" s="26"/>
      <c r="I55" s="26"/>
      <c r="J55" s="26"/>
      <c r="K55" s="26"/>
      <c r="L55" s="26"/>
      <c r="M55" s="26"/>
      <c r="N55" s="26"/>
      <c r="O55" s="26"/>
      <c r="P55" s="26"/>
      <c r="Q55" s="26"/>
      <c r="R55" s="26"/>
      <c r="S55" s="26"/>
      <c r="T55" s="26"/>
      <c r="U55" s="26"/>
      <c r="V55" s="26"/>
      <c r="W55" s="26"/>
      <c r="X55" s="26"/>
      <c r="Y55" s="26"/>
    </row>
    <row r="56" spans="2:25" x14ac:dyDescent="0.25">
      <c r="B56" s="26"/>
      <c r="C56" s="26"/>
      <c r="D56" s="26"/>
      <c r="E56" s="26"/>
      <c r="F56" s="26"/>
      <c r="G56" s="26"/>
      <c r="H56" s="26"/>
      <c r="I56" s="26"/>
      <c r="J56" s="26"/>
      <c r="K56" s="26"/>
      <c r="L56" s="26"/>
      <c r="M56" s="26"/>
      <c r="N56" s="26"/>
      <c r="O56" s="26"/>
      <c r="P56" s="26"/>
      <c r="Q56" s="26"/>
      <c r="R56" s="26"/>
      <c r="S56" s="26"/>
      <c r="T56" s="26"/>
      <c r="U56" s="26"/>
      <c r="V56" s="26"/>
      <c r="W56" s="26"/>
      <c r="X56" s="26"/>
      <c r="Y56" s="26"/>
    </row>
    <row r="57" spans="2:25" x14ac:dyDescent="0.25">
      <c r="B57" s="26"/>
      <c r="C57" s="26"/>
      <c r="D57" s="26"/>
      <c r="E57" s="26"/>
      <c r="F57" s="26"/>
      <c r="G57" s="26"/>
      <c r="H57" s="26"/>
      <c r="I57" s="26"/>
      <c r="J57" s="26"/>
      <c r="K57" s="26"/>
      <c r="L57" s="26"/>
      <c r="M57" s="26"/>
      <c r="N57" s="26"/>
      <c r="O57" s="26"/>
      <c r="P57" s="26"/>
      <c r="Q57" s="26"/>
      <c r="R57" s="26"/>
      <c r="S57" s="26"/>
      <c r="T57" s="26"/>
      <c r="U57" s="26"/>
      <c r="V57" s="26"/>
      <c r="W57" s="26"/>
      <c r="X57" s="26"/>
      <c r="Y57" s="26"/>
    </row>
    <row r="58" spans="2:25" x14ac:dyDescent="0.25">
      <c r="B58" s="26"/>
      <c r="C58" s="26"/>
      <c r="D58" s="26"/>
      <c r="E58" s="26"/>
      <c r="F58" s="26"/>
      <c r="G58" s="26"/>
      <c r="H58" s="26"/>
      <c r="I58" s="26"/>
      <c r="J58" s="26"/>
      <c r="K58" s="26"/>
      <c r="L58" s="26"/>
      <c r="M58" s="26"/>
      <c r="N58" s="26"/>
      <c r="O58" s="26"/>
      <c r="P58" s="26"/>
      <c r="Q58" s="26"/>
      <c r="R58" s="26"/>
      <c r="S58" s="26"/>
      <c r="T58" s="26"/>
      <c r="U58" s="26"/>
      <c r="V58" s="26"/>
      <c r="W58" s="26"/>
      <c r="X58" s="26"/>
      <c r="Y58" s="26"/>
    </row>
    <row r="59" spans="2:25" x14ac:dyDescent="0.25">
      <c r="B59" s="26"/>
      <c r="C59" s="26"/>
      <c r="D59" s="26"/>
      <c r="E59" s="26"/>
      <c r="F59" s="26"/>
      <c r="G59" s="26"/>
      <c r="H59" s="26"/>
      <c r="I59" s="26"/>
      <c r="J59" s="26"/>
      <c r="K59" s="26"/>
      <c r="L59" s="26"/>
      <c r="M59" s="26"/>
      <c r="N59" s="26"/>
      <c r="O59" s="26"/>
      <c r="P59" s="26"/>
      <c r="Q59" s="26"/>
      <c r="R59" s="26"/>
      <c r="S59" s="26"/>
      <c r="T59" s="26"/>
      <c r="U59" s="26"/>
      <c r="V59" s="26"/>
      <c r="W59" s="26"/>
      <c r="X59" s="26"/>
      <c r="Y59" s="26"/>
    </row>
    <row r="60" spans="2:25" x14ac:dyDescent="0.25">
      <c r="B60" s="26"/>
      <c r="C60" s="26"/>
      <c r="D60" s="26"/>
      <c r="E60" s="26"/>
      <c r="F60" s="26"/>
      <c r="G60" s="26"/>
      <c r="H60" s="26"/>
      <c r="I60" s="26"/>
      <c r="J60" s="26"/>
      <c r="K60" s="26"/>
      <c r="L60" s="26"/>
      <c r="M60" s="26"/>
      <c r="N60" s="26"/>
      <c r="O60" s="26"/>
      <c r="P60" s="26"/>
      <c r="Q60" s="26"/>
      <c r="R60" s="26"/>
      <c r="S60" s="26"/>
      <c r="T60" s="26"/>
      <c r="U60" s="26"/>
      <c r="V60" s="26"/>
      <c r="W60" s="26"/>
      <c r="X60" s="26"/>
      <c r="Y60" s="26"/>
    </row>
    <row r="61" spans="2:25" x14ac:dyDescent="0.25">
      <c r="B61" s="26"/>
      <c r="C61" s="26"/>
      <c r="D61" s="26"/>
      <c r="E61" s="26"/>
      <c r="F61" s="26"/>
      <c r="G61" s="26"/>
      <c r="H61" s="26"/>
      <c r="I61" s="26"/>
      <c r="J61" s="26"/>
      <c r="K61" s="26"/>
      <c r="L61" s="26"/>
      <c r="M61" s="26"/>
      <c r="N61" s="26"/>
      <c r="O61" s="26"/>
      <c r="P61" s="26"/>
      <c r="Q61" s="26"/>
      <c r="R61" s="26"/>
      <c r="S61" s="26"/>
      <c r="T61" s="26"/>
      <c r="U61" s="26"/>
      <c r="V61" s="26"/>
      <c r="W61" s="26"/>
      <c r="X61" s="26"/>
      <c r="Y61" s="26"/>
    </row>
    <row r="62" spans="2:25" x14ac:dyDescent="0.25">
      <c r="B62" s="26"/>
      <c r="C62" s="26"/>
      <c r="D62" s="26"/>
      <c r="E62" s="26"/>
      <c r="F62" s="26"/>
      <c r="G62" s="26"/>
      <c r="H62" s="26"/>
      <c r="I62" s="26"/>
      <c r="J62" s="26"/>
      <c r="K62" s="26"/>
      <c r="L62" s="26"/>
      <c r="M62" s="26"/>
      <c r="N62" s="26"/>
      <c r="O62" s="26"/>
      <c r="P62" s="26"/>
      <c r="Q62" s="26"/>
      <c r="R62" s="26"/>
      <c r="S62" s="26"/>
      <c r="T62" s="26"/>
      <c r="U62" s="26"/>
      <c r="V62" s="26"/>
      <c r="W62" s="26"/>
      <c r="X62" s="26"/>
      <c r="Y62" s="26"/>
    </row>
    <row r="63" spans="2:25" x14ac:dyDescent="0.25">
      <c r="B63" s="26"/>
      <c r="C63" s="26"/>
      <c r="D63" s="26"/>
      <c r="E63" s="26"/>
      <c r="F63" s="26"/>
      <c r="G63" s="26"/>
      <c r="H63" s="26"/>
      <c r="I63" s="26"/>
      <c r="J63" s="26"/>
      <c r="K63" s="26"/>
      <c r="L63" s="26"/>
      <c r="M63" s="26"/>
      <c r="N63" s="26"/>
      <c r="O63" s="26"/>
      <c r="P63" s="26"/>
      <c r="Q63" s="26"/>
      <c r="R63" s="26"/>
      <c r="S63" s="26"/>
      <c r="T63" s="26"/>
      <c r="U63" s="26"/>
      <c r="V63" s="26"/>
      <c r="W63" s="26"/>
      <c r="X63" s="26"/>
      <c r="Y63" s="26"/>
    </row>
    <row r="64" spans="2:25" x14ac:dyDescent="0.25">
      <c r="B64" s="26"/>
      <c r="C64" s="26"/>
      <c r="D64" s="26"/>
      <c r="E64" s="26"/>
      <c r="F64" s="26"/>
      <c r="G64" s="26"/>
      <c r="H64" s="26"/>
      <c r="I64" s="26"/>
      <c r="J64" s="26"/>
      <c r="K64" s="26"/>
      <c r="L64" s="26"/>
      <c r="M64" s="26"/>
      <c r="N64" s="26"/>
      <c r="O64" s="26"/>
      <c r="P64" s="26"/>
      <c r="Q64" s="26"/>
      <c r="R64" s="26"/>
      <c r="S64" s="26"/>
      <c r="T64" s="26"/>
      <c r="U64" s="26"/>
      <c r="V64" s="26"/>
      <c r="W64" s="26"/>
      <c r="X64" s="26"/>
      <c r="Y64" s="26"/>
    </row>
    <row r="65" spans="2:25" x14ac:dyDescent="0.25">
      <c r="B65" s="26"/>
      <c r="C65" s="26"/>
      <c r="D65" s="26"/>
      <c r="E65" s="26"/>
      <c r="F65" s="26"/>
      <c r="G65" s="26"/>
      <c r="H65" s="26"/>
      <c r="I65" s="26"/>
      <c r="J65" s="26"/>
      <c r="K65" s="26"/>
      <c r="L65" s="26"/>
      <c r="M65" s="26"/>
      <c r="N65" s="26"/>
      <c r="O65" s="26"/>
      <c r="P65" s="26"/>
      <c r="Q65" s="26"/>
      <c r="R65" s="26"/>
      <c r="S65" s="26"/>
      <c r="T65" s="26"/>
      <c r="U65" s="26"/>
      <c r="V65" s="26"/>
      <c r="W65" s="26"/>
      <c r="X65" s="26"/>
      <c r="Y65" s="26"/>
    </row>
    <row r="66" spans="2:25" x14ac:dyDescent="0.25">
      <c r="B66" s="26"/>
      <c r="C66" s="26"/>
      <c r="D66" s="26"/>
      <c r="E66" s="26"/>
      <c r="F66" s="26"/>
      <c r="G66" s="26"/>
      <c r="H66" s="26"/>
      <c r="I66" s="26"/>
      <c r="J66" s="26"/>
      <c r="K66" s="26"/>
      <c r="L66" s="26"/>
      <c r="M66" s="26"/>
      <c r="N66" s="26"/>
      <c r="O66" s="26"/>
      <c r="P66" s="26"/>
      <c r="Q66" s="26"/>
      <c r="R66" s="26"/>
      <c r="S66" s="26"/>
      <c r="T66" s="26"/>
      <c r="U66" s="26"/>
      <c r="V66" s="26"/>
      <c r="W66" s="26"/>
      <c r="X66" s="26"/>
      <c r="Y66" s="26"/>
    </row>
    <row r="67" spans="2:25" x14ac:dyDescent="0.25">
      <c r="B67" s="26"/>
      <c r="C67" s="26"/>
      <c r="D67" s="26"/>
      <c r="E67" s="26"/>
      <c r="F67" s="26"/>
      <c r="G67" s="26"/>
      <c r="H67" s="26"/>
      <c r="I67" s="26"/>
      <c r="J67" s="26"/>
      <c r="K67" s="26"/>
      <c r="L67" s="26"/>
      <c r="M67" s="26"/>
      <c r="N67" s="26"/>
      <c r="O67" s="26"/>
      <c r="P67" s="26"/>
      <c r="Q67" s="26"/>
      <c r="R67" s="26"/>
      <c r="S67" s="26"/>
      <c r="T67" s="26"/>
      <c r="U67" s="26"/>
      <c r="V67" s="26"/>
      <c r="W67" s="26"/>
      <c r="X67" s="26"/>
      <c r="Y67" s="26"/>
    </row>
    <row r="68" spans="2:25" x14ac:dyDescent="0.25">
      <c r="B68" s="26"/>
      <c r="C68" s="26"/>
      <c r="D68" s="26"/>
      <c r="E68" s="26"/>
      <c r="F68" s="26"/>
      <c r="G68" s="26"/>
      <c r="H68" s="26"/>
      <c r="I68" s="26"/>
      <c r="J68" s="26"/>
      <c r="K68" s="26"/>
      <c r="L68" s="26"/>
      <c r="M68" s="26"/>
      <c r="N68" s="26"/>
      <c r="O68" s="26"/>
      <c r="P68" s="26"/>
      <c r="Q68" s="26"/>
      <c r="R68" s="26"/>
      <c r="S68" s="26"/>
      <c r="T68" s="26"/>
      <c r="U68" s="26"/>
      <c r="V68" s="26"/>
      <c r="W68" s="26"/>
      <c r="X68" s="26"/>
      <c r="Y68" s="26"/>
    </row>
    <row r="69" spans="2:25" x14ac:dyDescent="0.25">
      <c r="B69" s="26"/>
      <c r="C69" s="26"/>
      <c r="D69" s="26"/>
      <c r="E69" s="26"/>
      <c r="F69" s="26"/>
      <c r="G69" s="26"/>
      <c r="H69" s="26"/>
      <c r="I69" s="26"/>
      <c r="J69" s="26"/>
      <c r="K69" s="26"/>
      <c r="L69" s="26"/>
      <c r="M69" s="26"/>
      <c r="N69" s="26"/>
      <c r="O69" s="26"/>
      <c r="P69" s="26"/>
      <c r="Q69" s="26"/>
      <c r="R69" s="26"/>
      <c r="S69" s="26"/>
      <c r="T69" s="26"/>
      <c r="U69" s="26"/>
      <c r="V69" s="26"/>
      <c r="W69" s="26"/>
      <c r="X69" s="26"/>
      <c r="Y69" s="26"/>
    </row>
    <row r="70" spans="2:25" x14ac:dyDescent="0.25">
      <c r="B70" s="26"/>
      <c r="C70" s="26"/>
      <c r="D70" s="26"/>
      <c r="E70" s="26"/>
      <c r="F70" s="26"/>
      <c r="G70" s="26"/>
      <c r="H70" s="26"/>
      <c r="I70" s="26"/>
      <c r="J70" s="26"/>
      <c r="K70" s="26"/>
      <c r="L70" s="26"/>
      <c r="M70" s="26"/>
      <c r="N70" s="26"/>
      <c r="O70" s="26"/>
      <c r="P70" s="26"/>
      <c r="Q70" s="26"/>
      <c r="R70" s="26"/>
      <c r="S70" s="26"/>
      <c r="T70" s="26"/>
      <c r="U70" s="26"/>
      <c r="V70" s="26"/>
      <c r="W70" s="26"/>
      <c r="X70" s="26"/>
      <c r="Y70" s="26"/>
    </row>
    <row r="71" spans="2:25" x14ac:dyDescent="0.25">
      <c r="B71" s="26"/>
      <c r="C71" s="26"/>
      <c r="D71" s="26"/>
      <c r="E71" s="26"/>
      <c r="F71" s="26"/>
      <c r="G71" s="26"/>
      <c r="H71" s="26"/>
      <c r="I71" s="26"/>
      <c r="J71" s="26"/>
      <c r="K71" s="26"/>
      <c r="L71" s="26"/>
      <c r="M71" s="26"/>
      <c r="N71" s="26"/>
      <c r="O71" s="26"/>
      <c r="P71" s="26"/>
      <c r="Q71" s="26"/>
      <c r="R71" s="26"/>
      <c r="S71" s="26"/>
      <c r="T71" s="26"/>
      <c r="U71" s="26"/>
      <c r="V71" s="26"/>
      <c r="W71" s="26"/>
      <c r="X71" s="26"/>
      <c r="Y71" s="26"/>
    </row>
    <row r="72" spans="2:25" x14ac:dyDescent="0.25">
      <c r="B72" s="26"/>
      <c r="C72" s="26"/>
      <c r="D72" s="26"/>
      <c r="E72" s="26"/>
      <c r="F72" s="26"/>
      <c r="G72" s="26"/>
      <c r="H72" s="26"/>
      <c r="I72" s="26"/>
      <c r="J72" s="26"/>
      <c r="K72" s="26"/>
      <c r="L72" s="26"/>
      <c r="M72" s="26"/>
      <c r="N72" s="26"/>
      <c r="O72" s="26"/>
      <c r="P72" s="26"/>
      <c r="Q72" s="26"/>
      <c r="R72" s="26"/>
      <c r="S72" s="26"/>
      <c r="T72" s="26"/>
      <c r="U72" s="26"/>
      <c r="V72" s="26"/>
      <c r="W72" s="26"/>
      <c r="X72" s="26"/>
      <c r="Y72" s="26"/>
    </row>
    <row r="73" spans="2:25" x14ac:dyDescent="0.25">
      <c r="B73" s="26"/>
      <c r="C73" s="26"/>
      <c r="D73" s="26"/>
      <c r="E73" s="26"/>
      <c r="F73" s="26"/>
      <c r="G73" s="26"/>
      <c r="H73" s="26"/>
      <c r="I73" s="26"/>
      <c r="J73" s="26"/>
      <c r="K73" s="26"/>
      <c r="L73" s="26"/>
      <c r="M73" s="26"/>
      <c r="N73" s="26"/>
      <c r="O73" s="26"/>
      <c r="P73" s="26"/>
      <c r="Q73" s="26"/>
      <c r="R73" s="26"/>
      <c r="S73" s="26"/>
      <c r="T73" s="26"/>
      <c r="U73" s="26"/>
      <c r="V73" s="26"/>
      <c r="W73" s="26"/>
      <c r="X73" s="26"/>
      <c r="Y73" s="26"/>
    </row>
    <row r="74" spans="2:25" x14ac:dyDescent="0.25">
      <c r="B74" s="26"/>
      <c r="C74" s="26"/>
      <c r="D74" s="26"/>
      <c r="E74" s="26"/>
      <c r="F74" s="26"/>
      <c r="G74" s="26"/>
      <c r="H74" s="26"/>
      <c r="I74" s="26"/>
      <c r="J74" s="26"/>
      <c r="K74" s="26"/>
      <c r="L74" s="26"/>
      <c r="M74" s="26"/>
      <c r="N74" s="26"/>
      <c r="O74" s="26"/>
      <c r="P74" s="26"/>
      <c r="Q74" s="26"/>
      <c r="R74" s="26"/>
      <c r="S74" s="26"/>
      <c r="T74" s="26"/>
      <c r="U74" s="26"/>
      <c r="V74" s="26"/>
      <c r="W74" s="26"/>
      <c r="X74" s="26"/>
      <c r="Y74" s="26"/>
    </row>
    <row r="75" spans="2:25" x14ac:dyDescent="0.25">
      <c r="B75" s="26"/>
      <c r="C75" s="26"/>
      <c r="D75" s="26"/>
      <c r="E75" s="26"/>
      <c r="F75" s="26"/>
      <c r="G75" s="26"/>
      <c r="H75" s="26"/>
      <c r="I75" s="26"/>
      <c r="J75" s="26"/>
      <c r="K75" s="26"/>
      <c r="L75" s="26"/>
      <c r="M75" s="26"/>
      <c r="N75" s="26"/>
      <c r="O75" s="26"/>
      <c r="P75" s="26"/>
      <c r="Q75" s="26"/>
      <c r="R75" s="26"/>
      <c r="S75" s="26"/>
      <c r="T75" s="26"/>
      <c r="U75" s="26"/>
      <c r="V75" s="26"/>
      <c r="W75" s="26"/>
      <c r="X75" s="26"/>
      <c r="Y75" s="26"/>
    </row>
    <row r="76" spans="2:25" x14ac:dyDescent="0.25">
      <c r="B76" s="26"/>
      <c r="C76" s="26"/>
      <c r="D76" s="26"/>
      <c r="E76" s="26"/>
      <c r="F76" s="26"/>
      <c r="G76" s="26"/>
      <c r="H76" s="26"/>
      <c r="I76" s="26"/>
      <c r="J76" s="26"/>
      <c r="K76" s="26"/>
      <c r="L76" s="26"/>
      <c r="M76" s="26"/>
      <c r="N76" s="26"/>
      <c r="O76" s="26"/>
      <c r="P76" s="26"/>
      <c r="Q76" s="26"/>
      <c r="R76" s="26"/>
      <c r="S76" s="26"/>
      <c r="T76" s="26"/>
      <c r="U76" s="26"/>
      <c r="V76" s="26"/>
      <c r="W76" s="26"/>
      <c r="X76" s="26"/>
      <c r="Y76" s="26"/>
    </row>
    <row r="77" spans="2:25" x14ac:dyDescent="0.25">
      <c r="B77" s="26"/>
      <c r="C77" s="26"/>
      <c r="D77" s="26"/>
      <c r="E77" s="26"/>
      <c r="F77" s="26"/>
      <c r="G77" s="26"/>
      <c r="H77" s="26"/>
      <c r="I77" s="26"/>
      <c r="J77" s="26"/>
      <c r="K77" s="26"/>
      <c r="L77" s="26"/>
      <c r="M77" s="26"/>
      <c r="N77" s="26"/>
      <c r="O77" s="26"/>
      <c r="P77" s="26"/>
      <c r="Q77" s="26"/>
      <c r="R77" s="26"/>
      <c r="S77" s="26"/>
      <c r="T77" s="26"/>
      <c r="U77" s="26"/>
      <c r="V77" s="26"/>
      <c r="W77" s="26"/>
      <c r="X77" s="26"/>
      <c r="Y77" s="26"/>
    </row>
    <row r="78" spans="2:25" x14ac:dyDescent="0.25">
      <c r="B78" s="26"/>
      <c r="C78" s="26"/>
      <c r="D78" s="26"/>
      <c r="E78" s="26"/>
      <c r="F78" s="26"/>
      <c r="G78" s="26"/>
      <c r="H78" s="26"/>
      <c r="I78" s="26"/>
      <c r="J78" s="26"/>
      <c r="K78" s="26"/>
      <c r="L78" s="26"/>
      <c r="M78" s="26"/>
      <c r="N78" s="26"/>
      <c r="O78" s="26"/>
      <c r="P78" s="26"/>
      <c r="Q78" s="26"/>
      <c r="R78" s="26"/>
      <c r="S78" s="26"/>
      <c r="T78" s="26"/>
      <c r="U78" s="26"/>
      <c r="V78" s="26"/>
      <c r="W78" s="26"/>
      <c r="X78" s="26"/>
      <c r="Y78" s="26"/>
    </row>
    <row r="79" spans="2:25" x14ac:dyDescent="0.25">
      <c r="B79" s="26"/>
      <c r="C79" s="26"/>
      <c r="D79" s="26"/>
      <c r="E79" s="26"/>
      <c r="F79" s="26"/>
      <c r="G79" s="26"/>
      <c r="H79" s="26"/>
      <c r="I79" s="26"/>
      <c r="J79" s="26"/>
      <c r="K79" s="26"/>
      <c r="L79" s="26"/>
      <c r="M79" s="26"/>
      <c r="N79" s="26"/>
      <c r="O79" s="26"/>
      <c r="P79" s="26"/>
      <c r="Q79" s="26"/>
      <c r="R79" s="26"/>
      <c r="S79" s="26"/>
      <c r="T79" s="26"/>
      <c r="U79" s="26"/>
      <c r="V79" s="26"/>
      <c r="W79" s="26"/>
      <c r="X79" s="26"/>
      <c r="Y79" s="26"/>
    </row>
    <row r="80" spans="2:25" x14ac:dyDescent="0.25">
      <c r="B80" s="26"/>
      <c r="C80" s="26"/>
      <c r="D80" s="26"/>
      <c r="E80" s="26"/>
      <c r="F80" s="26"/>
      <c r="G80" s="26"/>
      <c r="H80" s="26"/>
      <c r="I80" s="26"/>
      <c r="J80" s="26"/>
      <c r="K80" s="26"/>
      <c r="L80" s="26"/>
      <c r="M80" s="26"/>
      <c r="N80" s="26"/>
      <c r="O80" s="26"/>
      <c r="P80" s="26"/>
      <c r="Q80" s="26"/>
      <c r="R80" s="26"/>
      <c r="S80" s="26"/>
      <c r="T80" s="26"/>
      <c r="U80" s="26"/>
      <c r="V80" s="26"/>
      <c r="W80" s="26"/>
      <c r="X80" s="26"/>
      <c r="Y80" s="26"/>
    </row>
    <row r="81" spans="2:25" x14ac:dyDescent="0.25">
      <c r="B81" s="26"/>
      <c r="C81" s="26"/>
      <c r="D81" s="26"/>
      <c r="E81" s="26"/>
      <c r="F81" s="26"/>
      <c r="G81" s="26"/>
      <c r="H81" s="26"/>
      <c r="I81" s="26"/>
      <c r="J81" s="26"/>
      <c r="K81" s="26"/>
      <c r="L81" s="26"/>
      <c r="M81" s="26"/>
      <c r="N81" s="26"/>
      <c r="O81" s="26"/>
      <c r="P81" s="26"/>
      <c r="Q81" s="26"/>
      <c r="R81" s="26"/>
      <c r="S81" s="26"/>
      <c r="T81" s="26"/>
      <c r="U81" s="26"/>
      <c r="V81" s="26"/>
      <c r="W81" s="26"/>
      <c r="X81" s="26"/>
      <c r="Y81" s="26"/>
    </row>
    <row r="82" spans="2:25" x14ac:dyDescent="0.25">
      <c r="B82" s="26"/>
      <c r="C82" s="26"/>
      <c r="D82" s="26"/>
      <c r="E82" s="26"/>
      <c r="F82" s="26"/>
      <c r="G82" s="26"/>
      <c r="H82" s="26"/>
      <c r="I82" s="26"/>
      <c r="J82" s="26"/>
      <c r="K82" s="26"/>
      <c r="L82" s="26"/>
      <c r="M82" s="26"/>
      <c r="N82" s="26"/>
      <c r="O82" s="26"/>
      <c r="P82" s="26"/>
      <c r="Q82" s="26"/>
      <c r="R82" s="26"/>
      <c r="S82" s="26"/>
      <c r="T82" s="26"/>
      <c r="U82" s="26"/>
      <c r="V82" s="26"/>
      <c r="W82" s="26"/>
      <c r="X82" s="26"/>
      <c r="Y82" s="26"/>
    </row>
    <row r="83" spans="2:25" x14ac:dyDescent="0.25">
      <c r="B83" s="26"/>
      <c r="C83" s="26"/>
      <c r="D83" s="26"/>
      <c r="E83" s="26"/>
      <c r="F83" s="26"/>
      <c r="G83" s="26"/>
      <c r="H83" s="26"/>
      <c r="I83" s="26"/>
      <c r="J83" s="26"/>
      <c r="K83" s="26"/>
      <c r="L83" s="26"/>
      <c r="M83" s="26"/>
      <c r="N83" s="26"/>
      <c r="O83" s="26"/>
      <c r="P83" s="26"/>
      <c r="Q83" s="26"/>
      <c r="R83" s="26"/>
      <c r="S83" s="26"/>
      <c r="T83" s="26"/>
      <c r="U83" s="26"/>
      <c r="V83" s="26"/>
      <c r="W83" s="26"/>
      <c r="X83" s="26"/>
      <c r="Y83" s="26"/>
    </row>
    <row r="84" spans="2:25" x14ac:dyDescent="0.25">
      <c r="B84" s="26"/>
      <c r="C84" s="26"/>
      <c r="D84" s="26"/>
      <c r="E84" s="26"/>
      <c r="F84" s="26"/>
      <c r="G84" s="26"/>
      <c r="H84" s="26"/>
      <c r="I84" s="26"/>
      <c r="J84" s="26"/>
      <c r="K84" s="26"/>
      <c r="L84" s="26"/>
      <c r="M84" s="26"/>
      <c r="N84" s="26"/>
      <c r="O84" s="26"/>
      <c r="P84" s="26"/>
      <c r="Q84" s="26"/>
      <c r="R84" s="26"/>
      <c r="S84" s="26"/>
      <c r="T84" s="26"/>
      <c r="U84" s="26"/>
      <c r="V84" s="26"/>
      <c r="W84" s="26"/>
      <c r="X84" s="26"/>
      <c r="Y84" s="26"/>
    </row>
    <row r="85" spans="2:25" x14ac:dyDescent="0.25">
      <c r="B85" s="26"/>
      <c r="C85" s="26"/>
      <c r="D85" s="26"/>
      <c r="E85" s="26"/>
      <c r="F85" s="26"/>
      <c r="G85" s="26"/>
      <c r="H85" s="26"/>
      <c r="I85" s="26"/>
      <c r="J85" s="26"/>
      <c r="K85" s="26"/>
      <c r="L85" s="26"/>
      <c r="M85" s="26"/>
      <c r="N85" s="26"/>
      <c r="O85" s="26"/>
      <c r="P85" s="26"/>
      <c r="Q85" s="26"/>
      <c r="R85" s="26"/>
      <c r="S85" s="26"/>
      <c r="T85" s="26"/>
      <c r="U85" s="26"/>
      <c r="V85" s="26"/>
      <c r="W85" s="26"/>
      <c r="X85" s="26"/>
      <c r="Y85" s="26"/>
    </row>
    <row r="86" spans="2:25" x14ac:dyDescent="0.25">
      <c r="B86" s="26"/>
      <c r="C86" s="26"/>
      <c r="D86" s="26"/>
      <c r="E86" s="26"/>
      <c r="F86" s="26"/>
      <c r="G86" s="26"/>
      <c r="H86" s="26"/>
      <c r="I86" s="26"/>
      <c r="J86" s="26"/>
      <c r="K86" s="26"/>
      <c r="L86" s="26"/>
      <c r="M86" s="26"/>
      <c r="N86" s="26"/>
      <c r="O86" s="26"/>
      <c r="P86" s="26"/>
      <c r="Q86" s="26"/>
      <c r="R86" s="26"/>
      <c r="S86" s="26"/>
      <c r="T86" s="26"/>
      <c r="U86" s="26"/>
      <c r="V86" s="26"/>
      <c r="W86" s="26"/>
      <c r="X86" s="26"/>
      <c r="Y86" s="26"/>
    </row>
  </sheetData>
  <sheetProtection algorithmName="SHA-512" hashValue="EIBLzJaizvtPstA3B27X5xW6R1c/RW7SYCS4ORli2OFbitZBelWlcHax6ypOR/qSqutUY94QQfFz/XWX+oWtsA==" saltValue="Nq3JOdeTn4j77KXgSyIr3g==" spinCount="100000" sheet="1" objects="1" scenarios="1"/>
  <sortState xmlns:xlrd2="http://schemas.microsoft.com/office/spreadsheetml/2017/richdata2" ref="A3:B21">
    <sortCondition ref="A3:A21"/>
  </sortState>
  <mergeCells count="2">
    <mergeCell ref="A1:B1"/>
    <mergeCell ref="C1:C2"/>
  </mergeCell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643B1-F810-4E8E-9FC5-05948724C30C}">
  <sheetPr>
    <tabColor theme="5" tint="0.39997558519241921"/>
    <pageSetUpPr fitToPage="1"/>
  </sheetPr>
  <dimension ref="A1:BQ742"/>
  <sheetViews>
    <sheetView topLeftCell="A255" zoomScale="74" zoomScaleNormal="74" workbookViewId="0">
      <selection activeCell="A209" sqref="A209:C209"/>
    </sheetView>
  </sheetViews>
  <sheetFormatPr defaultColWidth="9" defaultRowHeight="15.75" x14ac:dyDescent="0.25"/>
  <cols>
    <col min="1" max="1" width="187.7109375" style="69" customWidth="1"/>
    <col min="2" max="2" width="185.5703125" style="69" bestFit="1" customWidth="1"/>
    <col min="3" max="3" width="77.28515625" style="69" bestFit="1" customWidth="1"/>
    <col min="4" max="16384" width="9" style="69"/>
  </cols>
  <sheetData>
    <row r="1" spans="1:26" x14ac:dyDescent="0.25">
      <c r="A1" s="378" t="s">
        <v>748</v>
      </c>
      <c r="B1" s="378"/>
      <c r="C1" s="378"/>
      <c r="D1" s="71"/>
      <c r="E1" s="71"/>
      <c r="F1" s="71"/>
      <c r="G1" s="71"/>
      <c r="H1" s="71"/>
      <c r="I1" s="71"/>
      <c r="J1" s="71"/>
      <c r="K1" s="71"/>
      <c r="L1" s="71"/>
      <c r="M1" s="71"/>
      <c r="N1" s="71"/>
      <c r="O1" s="71"/>
      <c r="P1" s="71"/>
      <c r="Q1" s="71"/>
      <c r="R1" s="71"/>
      <c r="S1" s="71"/>
      <c r="T1" s="71"/>
      <c r="U1" s="71"/>
      <c r="V1" s="71"/>
      <c r="W1" s="71"/>
      <c r="X1" s="71"/>
      <c r="Y1" s="71"/>
      <c r="Z1" s="71"/>
    </row>
    <row r="2" spans="1:26" x14ac:dyDescent="0.25">
      <c r="A2" s="378"/>
      <c r="B2" s="378"/>
      <c r="C2" s="378"/>
      <c r="D2" s="71"/>
      <c r="E2" s="71"/>
      <c r="F2" s="71"/>
      <c r="G2" s="71"/>
      <c r="H2" s="71"/>
      <c r="I2" s="71"/>
      <c r="J2" s="71"/>
      <c r="K2" s="71"/>
      <c r="L2" s="71"/>
      <c r="M2" s="71"/>
      <c r="N2" s="71"/>
      <c r="O2" s="71"/>
      <c r="P2" s="71"/>
      <c r="Q2" s="71"/>
      <c r="R2" s="71"/>
      <c r="S2" s="71"/>
      <c r="T2" s="71"/>
      <c r="U2" s="71"/>
      <c r="V2" s="71"/>
      <c r="W2" s="71"/>
      <c r="X2" s="71"/>
      <c r="Y2" s="71"/>
      <c r="Z2" s="71"/>
    </row>
    <row r="3" spans="1:26" s="70" customFormat="1" ht="21" x14ac:dyDescent="0.25">
      <c r="A3" s="359"/>
      <c r="B3" s="360"/>
      <c r="C3" s="361"/>
      <c r="D3" s="71"/>
      <c r="E3" s="71"/>
      <c r="F3" s="71"/>
      <c r="G3" s="71"/>
      <c r="H3" s="71"/>
      <c r="I3" s="71"/>
      <c r="J3" s="71"/>
      <c r="K3" s="71"/>
      <c r="L3" s="71"/>
      <c r="M3" s="71"/>
      <c r="N3" s="71"/>
      <c r="O3" s="71"/>
      <c r="P3" s="71"/>
      <c r="Q3" s="71"/>
      <c r="R3" s="71"/>
      <c r="S3" s="71"/>
      <c r="T3" s="71"/>
      <c r="U3" s="71"/>
      <c r="V3" s="71"/>
      <c r="W3" s="71"/>
      <c r="X3" s="71"/>
      <c r="Y3" s="71"/>
      <c r="Z3" s="71"/>
    </row>
    <row r="4" spans="1:26" s="72" customFormat="1" ht="21" x14ac:dyDescent="0.25">
      <c r="A4" s="373" t="s">
        <v>204</v>
      </c>
      <c r="B4" s="373"/>
      <c r="C4" s="373"/>
      <c r="D4" s="71"/>
      <c r="E4" s="71"/>
      <c r="F4" s="71"/>
      <c r="G4" s="71"/>
      <c r="H4" s="71"/>
      <c r="I4" s="71"/>
      <c r="J4" s="71"/>
      <c r="K4" s="71"/>
      <c r="L4" s="71"/>
      <c r="M4" s="71"/>
      <c r="N4" s="71"/>
      <c r="O4" s="71"/>
      <c r="P4" s="71"/>
      <c r="Q4" s="71"/>
      <c r="R4" s="71"/>
      <c r="S4" s="71"/>
      <c r="T4" s="71"/>
      <c r="U4" s="71"/>
      <c r="V4" s="71"/>
      <c r="W4" s="71"/>
      <c r="X4" s="71"/>
      <c r="Y4" s="71"/>
      <c r="Z4" s="71"/>
    </row>
    <row r="5" spans="1:26" s="70" customFormat="1" ht="21" x14ac:dyDescent="0.25">
      <c r="A5" s="359"/>
      <c r="B5" s="360"/>
      <c r="C5" s="361"/>
      <c r="D5" s="71"/>
      <c r="E5" s="71"/>
      <c r="F5" s="71"/>
      <c r="G5" s="71"/>
      <c r="H5" s="71"/>
      <c r="I5" s="71"/>
      <c r="J5" s="71"/>
      <c r="K5" s="71"/>
      <c r="L5" s="71"/>
      <c r="M5" s="71"/>
      <c r="N5" s="71"/>
      <c r="O5" s="71"/>
      <c r="P5" s="71"/>
      <c r="Q5" s="71"/>
      <c r="R5" s="71"/>
      <c r="S5" s="71"/>
      <c r="T5" s="71"/>
      <c r="U5" s="71"/>
      <c r="V5" s="71"/>
      <c r="W5" s="71"/>
      <c r="X5" s="71"/>
      <c r="Y5" s="71"/>
      <c r="Z5" s="71"/>
    </row>
    <row r="6" spans="1:26" s="72" customFormat="1" ht="21" x14ac:dyDescent="0.35">
      <c r="A6" s="73" t="s">
        <v>0</v>
      </c>
      <c r="B6" s="73" t="s">
        <v>1</v>
      </c>
      <c r="C6" s="73" t="s">
        <v>2</v>
      </c>
      <c r="D6" s="71"/>
      <c r="E6" s="71"/>
      <c r="F6" s="71"/>
      <c r="G6" s="71"/>
      <c r="H6" s="71"/>
      <c r="I6" s="71"/>
      <c r="J6" s="71"/>
      <c r="K6" s="71"/>
      <c r="L6" s="71"/>
      <c r="M6" s="71"/>
      <c r="N6" s="71"/>
      <c r="O6" s="71"/>
      <c r="P6" s="71"/>
      <c r="Q6" s="71"/>
      <c r="R6" s="71"/>
      <c r="S6" s="71"/>
      <c r="T6" s="71"/>
      <c r="U6" s="71"/>
      <c r="V6" s="71"/>
      <c r="W6" s="71"/>
      <c r="X6" s="71"/>
      <c r="Y6" s="71"/>
      <c r="Z6" s="71"/>
    </row>
    <row r="7" spans="1:26" ht="42" x14ac:dyDescent="0.25">
      <c r="A7" s="379" t="s">
        <v>206</v>
      </c>
      <c r="B7" s="74" t="s">
        <v>172</v>
      </c>
      <c r="C7" s="75" t="s">
        <v>173</v>
      </c>
      <c r="D7" s="71"/>
      <c r="E7" s="71"/>
      <c r="F7" s="71"/>
      <c r="G7" s="71"/>
      <c r="H7" s="71"/>
      <c r="I7" s="71"/>
      <c r="J7" s="71"/>
      <c r="K7" s="71"/>
      <c r="L7" s="71"/>
      <c r="M7" s="71"/>
      <c r="N7" s="71"/>
      <c r="O7" s="71"/>
      <c r="P7" s="71"/>
      <c r="Q7" s="71"/>
      <c r="R7" s="71"/>
      <c r="S7" s="71"/>
      <c r="T7" s="71"/>
      <c r="U7" s="71"/>
      <c r="V7" s="71"/>
      <c r="W7" s="71"/>
      <c r="X7" s="71"/>
      <c r="Y7" s="71"/>
      <c r="Z7" s="71"/>
    </row>
    <row r="8" spans="1:26" ht="126" x14ac:dyDescent="0.25">
      <c r="A8" s="379"/>
      <c r="B8" s="74" t="s">
        <v>207</v>
      </c>
      <c r="C8" s="75"/>
      <c r="D8" s="71"/>
      <c r="E8" s="71"/>
      <c r="F8" s="71"/>
      <c r="G8" s="71"/>
      <c r="H8" s="71"/>
      <c r="I8" s="71"/>
      <c r="J8" s="71"/>
      <c r="K8" s="71"/>
      <c r="L8" s="71"/>
      <c r="M8" s="71"/>
      <c r="N8" s="71"/>
      <c r="O8" s="71"/>
      <c r="P8" s="71"/>
      <c r="Q8" s="71"/>
      <c r="R8" s="71"/>
      <c r="S8" s="71"/>
      <c r="T8" s="71"/>
      <c r="U8" s="71"/>
      <c r="V8" s="71"/>
      <c r="W8" s="71"/>
      <c r="X8" s="71"/>
      <c r="Y8" s="71"/>
      <c r="Z8" s="71"/>
    </row>
    <row r="9" spans="1:26" ht="84" x14ac:dyDescent="0.25">
      <c r="A9" s="379"/>
      <c r="B9" s="74" t="s">
        <v>208</v>
      </c>
      <c r="C9" s="75"/>
      <c r="D9" s="71"/>
      <c r="E9" s="71"/>
      <c r="F9" s="71"/>
      <c r="G9" s="71"/>
      <c r="H9" s="71"/>
      <c r="I9" s="71"/>
      <c r="J9" s="71"/>
      <c r="K9" s="71"/>
      <c r="L9" s="71"/>
      <c r="M9" s="71"/>
      <c r="N9" s="71"/>
      <c r="O9" s="71"/>
      <c r="P9" s="71"/>
      <c r="Q9" s="71"/>
      <c r="R9" s="71"/>
      <c r="S9" s="71"/>
      <c r="T9" s="71"/>
      <c r="U9" s="71"/>
      <c r="V9" s="71"/>
      <c r="W9" s="71"/>
      <c r="X9" s="71"/>
      <c r="Y9" s="71"/>
      <c r="Z9" s="71"/>
    </row>
    <row r="10" spans="1:26" ht="42" x14ac:dyDescent="0.25">
      <c r="A10" s="379" t="s">
        <v>209</v>
      </c>
      <c r="B10" s="74" t="s">
        <v>174</v>
      </c>
      <c r="C10" s="75"/>
      <c r="D10" s="71"/>
      <c r="E10" s="71"/>
      <c r="F10" s="71"/>
      <c r="G10" s="71"/>
      <c r="H10" s="71"/>
      <c r="I10" s="71"/>
      <c r="J10" s="71"/>
      <c r="K10" s="71"/>
      <c r="L10" s="71"/>
      <c r="M10" s="71"/>
      <c r="N10" s="71"/>
      <c r="O10" s="71"/>
      <c r="P10" s="71"/>
      <c r="Q10" s="71"/>
      <c r="R10" s="71"/>
      <c r="S10" s="71"/>
      <c r="T10" s="71"/>
      <c r="U10" s="71"/>
      <c r="V10" s="71"/>
      <c r="W10" s="71"/>
      <c r="X10" s="71"/>
      <c r="Y10" s="71"/>
      <c r="Z10" s="71"/>
    </row>
    <row r="11" spans="1:26" ht="42" x14ac:dyDescent="0.25">
      <c r="A11" s="379"/>
      <c r="B11" s="74" t="s">
        <v>175</v>
      </c>
      <c r="C11" s="75"/>
      <c r="D11" s="71"/>
      <c r="E11" s="71"/>
      <c r="F11" s="71"/>
      <c r="G11" s="71"/>
      <c r="H11" s="71"/>
      <c r="I11" s="71"/>
      <c r="J11" s="71"/>
      <c r="K11" s="71"/>
      <c r="L11" s="71"/>
      <c r="M11" s="71"/>
      <c r="N11" s="71"/>
      <c r="O11" s="71"/>
      <c r="P11" s="71"/>
      <c r="Q11" s="71"/>
      <c r="R11" s="71"/>
      <c r="S11" s="71"/>
      <c r="T11" s="71"/>
      <c r="U11" s="71"/>
      <c r="V11" s="71"/>
      <c r="W11" s="71"/>
      <c r="X11" s="71"/>
      <c r="Y11" s="71"/>
      <c r="Z11" s="71"/>
    </row>
    <row r="12" spans="1:26" ht="42" x14ac:dyDescent="0.25">
      <c r="A12" s="379"/>
      <c r="B12" s="74" t="s">
        <v>176</v>
      </c>
      <c r="C12" s="75"/>
      <c r="D12" s="71"/>
      <c r="E12" s="71"/>
      <c r="F12" s="71"/>
      <c r="G12" s="71"/>
      <c r="H12" s="71"/>
      <c r="I12" s="71"/>
      <c r="J12" s="71"/>
      <c r="K12" s="71"/>
      <c r="L12" s="71"/>
      <c r="M12" s="71"/>
      <c r="N12" s="71"/>
      <c r="O12" s="71"/>
      <c r="P12" s="71"/>
      <c r="Q12" s="71"/>
      <c r="R12" s="71"/>
      <c r="S12" s="71"/>
      <c r="T12" s="71"/>
      <c r="U12" s="71"/>
      <c r="V12" s="71"/>
      <c r="W12" s="71"/>
      <c r="X12" s="71"/>
      <c r="Y12" s="71"/>
      <c r="Z12" s="71"/>
    </row>
    <row r="13" spans="1:26" ht="63" x14ac:dyDescent="0.25">
      <c r="A13" s="379" t="s">
        <v>210</v>
      </c>
      <c r="B13" s="74" t="s">
        <v>157</v>
      </c>
      <c r="C13" s="75"/>
      <c r="D13" s="71"/>
      <c r="E13" s="71"/>
      <c r="F13" s="71"/>
      <c r="G13" s="71"/>
      <c r="H13" s="71"/>
      <c r="I13" s="71"/>
      <c r="J13" s="71"/>
      <c r="K13" s="71"/>
      <c r="L13" s="71"/>
      <c r="M13" s="71"/>
      <c r="N13" s="71"/>
      <c r="O13" s="71"/>
      <c r="P13" s="71"/>
      <c r="Q13" s="71"/>
      <c r="R13" s="71"/>
      <c r="S13" s="71"/>
      <c r="T13" s="71"/>
      <c r="U13" s="71"/>
      <c r="V13" s="71"/>
      <c r="W13" s="71"/>
      <c r="X13" s="71"/>
      <c r="Y13" s="71"/>
      <c r="Z13" s="71"/>
    </row>
    <row r="14" spans="1:26" ht="63" x14ac:dyDescent="0.25">
      <c r="A14" s="379"/>
      <c r="B14" s="74" t="s">
        <v>177</v>
      </c>
      <c r="C14" s="75"/>
      <c r="D14" s="71"/>
      <c r="E14" s="71"/>
      <c r="F14" s="71"/>
      <c r="G14" s="71"/>
      <c r="H14" s="71"/>
      <c r="I14" s="71"/>
      <c r="J14" s="71"/>
      <c r="K14" s="71"/>
      <c r="L14" s="71"/>
      <c r="M14" s="71"/>
      <c r="N14" s="71"/>
      <c r="O14" s="71"/>
      <c r="P14" s="71"/>
      <c r="Q14" s="71"/>
      <c r="R14" s="71"/>
      <c r="S14" s="71"/>
      <c r="T14" s="71"/>
      <c r="U14" s="71"/>
      <c r="V14" s="71"/>
      <c r="W14" s="71"/>
      <c r="X14" s="71"/>
      <c r="Y14" s="71"/>
      <c r="Z14" s="71"/>
    </row>
    <row r="15" spans="1:26" ht="390" customHeight="1" x14ac:dyDescent="0.25">
      <c r="A15" s="379"/>
      <c r="B15" s="74" t="s">
        <v>211</v>
      </c>
      <c r="C15" s="75"/>
      <c r="D15" s="71"/>
      <c r="E15" s="71"/>
      <c r="F15" s="71"/>
      <c r="G15" s="71"/>
      <c r="H15" s="71"/>
      <c r="I15" s="71"/>
      <c r="J15" s="71"/>
      <c r="K15" s="71"/>
      <c r="L15" s="71"/>
      <c r="M15" s="71"/>
      <c r="N15" s="71"/>
      <c r="O15" s="71"/>
      <c r="P15" s="71"/>
      <c r="Q15" s="71"/>
      <c r="R15" s="71"/>
      <c r="S15" s="71"/>
      <c r="T15" s="71"/>
      <c r="U15" s="71"/>
      <c r="V15" s="71"/>
      <c r="W15" s="71"/>
      <c r="X15" s="71"/>
      <c r="Y15" s="71"/>
      <c r="Z15" s="71"/>
    </row>
    <row r="16" spans="1:26" ht="42" x14ac:dyDescent="0.25">
      <c r="A16" s="379" t="s">
        <v>212</v>
      </c>
      <c r="B16" s="74" t="s">
        <v>178</v>
      </c>
      <c r="C16" s="75"/>
      <c r="D16" s="71"/>
      <c r="E16" s="71"/>
      <c r="F16" s="71"/>
      <c r="G16" s="71"/>
      <c r="H16" s="71"/>
      <c r="I16" s="71"/>
      <c r="J16" s="71"/>
      <c r="K16" s="71"/>
      <c r="L16" s="71"/>
      <c r="M16" s="71"/>
      <c r="N16" s="71"/>
      <c r="O16" s="71"/>
      <c r="P16" s="71"/>
      <c r="Q16" s="71"/>
      <c r="R16" s="71"/>
      <c r="S16" s="71"/>
      <c r="T16" s="71"/>
      <c r="U16" s="71"/>
      <c r="V16" s="71"/>
      <c r="W16" s="71"/>
      <c r="X16" s="71"/>
      <c r="Y16" s="71"/>
      <c r="Z16" s="71"/>
    </row>
    <row r="17" spans="1:26" ht="21" x14ac:dyDescent="0.25">
      <c r="A17" s="379"/>
      <c r="B17" s="74" t="s">
        <v>179</v>
      </c>
      <c r="C17" s="75"/>
      <c r="D17" s="71"/>
      <c r="E17" s="71"/>
      <c r="F17" s="71"/>
      <c r="G17" s="71"/>
      <c r="H17" s="71"/>
      <c r="I17" s="71"/>
      <c r="J17" s="71"/>
      <c r="K17" s="71"/>
      <c r="L17" s="71"/>
      <c r="M17" s="71"/>
      <c r="N17" s="71"/>
      <c r="O17" s="71"/>
      <c r="P17" s="71"/>
      <c r="Q17" s="71"/>
      <c r="R17" s="71"/>
      <c r="S17" s="71"/>
      <c r="T17" s="71"/>
      <c r="U17" s="71"/>
      <c r="V17" s="71"/>
      <c r="W17" s="71"/>
      <c r="X17" s="71"/>
      <c r="Y17" s="71"/>
      <c r="Z17" s="71"/>
    </row>
    <row r="18" spans="1:26" ht="63" x14ac:dyDescent="0.25">
      <c r="A18" s="379"/>
      <c r="B18" s="74" t="s">
        <v>180</v>
      </c>
      <c r="C18" s="75"/>
      <c r="D18" s="71"/>
      <c r="E18" s="71"/>
      <c r="F18" s="71"/>
      <c r="G18" s="71"/>
      <c r="H18" s="71"/>
      <c r="I18" s="71"/>
      <c r="J18" s="71"/>
      <c r="K18" s="71"/>
      <c r="L18" s="71"/>
      <c r="M18" s="71"/>
      <c r="N18" s="71"/>
      <c r="O18" s="71"/>
      <c r="P18" s="71"/>
      <c r="Q18" s="71"/>
      <c r="R18" s="71"/>
      <c r="S18" s="71"/>
      <c r="T18" s="71"/>
      <c r="U18" s="71"/>
      <c r="V18" s="71"/>
      <c r="W18" s="71"/>
      <c r="X18" s="71"/>
      <c r="Y18" s="71"/>
      <c r="Z18" s="71"/>
    </row>
    <row r="19" spans="1:26" ht="21" x14ac:dyDescent="0.25">
      <c r="A19" s="379" t="s">
        <v>213</v>
      </c>
      <c r="B19" s="74" t="s">
        <v>181</v>
      </c>
      <c r="C19" s="75"/>
      <c r="D19" s="71"/>
      <c r="E19" s="71"/>
      <c r="F19" s="71"/>
      <c r="G19" s="71"/>
      <c r="H19" s="71"/>
      <c r="I19" s="71"/>
      <c r="J19" s="71"/>
      <c r="K19" s="71"/>
      <c r="L19" s="71"/>
      <c r="M19" s="71"/>
      <c r="N19" s="71"/>
      <c r="O19" s="71"/>
      <c r="P19" s="71"/>
      <c r="Q19" s="71"/>
      <c r="R19" s="71"/>
      <c r="S19" s="71"/>
      <c r="T19" s="71"/>
      <c r="U19" s="71"/>
      <c r="V19" s="71"/>
      <c r="W19" s="71"/>
      <c r="X19" s="71"/>
      <c r="Y19" s="71"/>
      <c r="Z19" s="71"/>
    </row>
    <row r="20" spans="1:26" ht="21" x14ac:dyDescent="0.25">
      <c r="A20" s="379"/>
      <c r="B20" s="74" t="s">
        <v>182</v>
      </c>
      <c r="C20" s="75"/>
      <c r="D20" s="71"/>
      <c r="E20" s="71"/>
      <c r="F20" s="71"/>
      <c r="G20" s="71"/>
      <c r="H20" s="71"/>
      <c r="I20" s="71"/>
      <c r="J20" s="71"/>
      <c r="K20" s="71"/>
      <c r="L20" s="71"/>
      <c r="M20" s="71"/>
      <c r="N20" s="71"/>
      <c r="O20" s="71"/>
      <c r="P20" s="71"/>
      <c r="Q20" s="71"/>
      <c r="R20" s="71"/>
      <c r="S20" s="71"/>
      <c r="T20" s="71"/>
      <c r="U20" s="71"/>
      <c r="V20" s="71"/>
      <c r="W20" s="71"/>
      <c r="X20" s="71"/>
      <c r="Y20" s="71"/>
      <c r="Z20" s="71"/>
    </row>
    <row r="21" spans="1:26" ht="21" x14ac:dyDescent="0.25">
      <c r="A21" s="379"/>
      <c r="B21" s="74" t="s">
        <v>183</v>
      </c>
      <c r="C21" s="75"/>
      <c r="D21" s="71"/>
      <c r="E21" s="71"/>
      <c r="F21" s="71"/>
      <c r="G21" s="71"/>
      <c r="H21" s="71"/>
      <c r="I21" s="71"/>
      <c r="J21" s="71"/>
      <c r="K21" s="71"/>
      <c r="L21" s="71"/>
      <c r="M21" s="71"/>
      <c r="N21" s="71"/>
      <c r="O21" s="71"/>
      <c r="P21" s="71"/>
      <c r="Q21" s="71"/>
      <c r="R21" s="71"/>
      <c r="S21" s="71"/>
      <c r="T21" s="71"/>
      <c r="U21" s="71"/>
      <c r="V21" s="71"/>
      <c r="W21" s="71"/>
      <c r="X21" s="71"/>
      <c r="Y21" s="71"/>
      <c r="Z21" s="71"/>
    </row>
    <row r="22" spans="1:26" ht="21" x14ac:dyDescent="0.25">
      <c r="A22" s="379" t="s">
        <v>749</v>
      </c>
      <c r="B22" s="74" t="s">
        <v>185</v>
      </c>
      <c r="C22" s="75"/>
      <c r="D22" s="71"/>
      <c r="E22" s="71"/>
      <c r="F22" s="71"/>
      <c r="G22" s="71"/>
      <c r="H22" s="71"/>
      <c r="I22" s="71"/>
      <c r="J22" s="71"/>
      <c r="K22" s="71"/>
      <c r="L22" s="71"/>
      <c r="M22" s="71"/>
      <c r="N22" s="71"/>
      <c r="O22" s="71"/>
      <c r="P22" s="71"/>
      <c r="Q22" s="71"/>
      <c r="R22" s="71"/>
      <c r="S22" s="71"/>
      <c r="T22" s="71"/>
      <c r="U22" s="71"/>
      <c r="V22" s="71"/>
      <c r="W22" s="71"/>
      <c r="X22" s="71"/>
      <c r="Y22" s="71"/>
      <c r="Z22" s="71"/>
    </row>
    <row r="23" spans="1:26" ht="21" x14ac:dyDescent="0.25">
      <c r="A23" s="379"/>
      <c r="B23" s="74" t="s">
        <v>186</v>
      </c>
      <c r="C23" s="75"/>
      <c r="D23" s="71"/>
      <c r="E23" s="71"/>
      <c r="F23" s="71"/>
      <c r="G23" s="71"/>
      <c r="H23" s="71"/>
      <c r="I23" s="71"/>
      <c r="J23" s="71"/>
      <c r="K23" s="71"/>
      <c r="L23" s="71"/>
      <c r="M23" s="71"/>
      <c r="N23" s="71"/>
      <c r="O23" s="71"/>
      <c r="P23" s="71"/>
      <c r="Q23" s="71"/>
      <c r="R23" s="71"/>
      <c r="S23" s="71"/>
      <c r="T23" s="71"/>
      <c r="U23" s="71"/>
      <c r="V23" s="71"/>
      <c r="W23" s="71"/>
      <c r="X23" s="71"/>
      <c r="Y23" s="71"/>
      <c r="Z23" s="71"/>
    </row>
    <row r="24" spans="1:26" ht="21" x14ac:dyDescent="0.25">
      <c r="A24" s="379"/>
      <c r="B24" s="74" t="s">
        <v>214</v>
      </c>
      <c r="C24" s="75"/>
      <c r="D24" s="71"/>
      <c r="E24" s="71"/>
      <c r="F24" s="71"/>
      <c r="G24" s="71"/>
      <c r="H24" s="71"/>
      <c r="I24" s="71"/>
      <c r="J24" s="71"/>
      <c r="K24" s="71"/>
      <c r="L24" s="71"/>
      <c r="M24" s="71"/>
      <c r="N24" s="71"/>
      <c r="O24" s="71"/>
      <c r="P24" s="71"/>
      <c r="Q24" s="71"/>
      <c r="R24" s="71"/>
      <c r="S24" s="71"/>
      <c r="T24" s="71"/>
      <c r="U24" s="71"/>
      <c r="V24" s="71"/>
      <c r="W24" s="71"/>
      <c r="X24" s="71"/>
      <c r="Y24" s="71"/>
      <c r="Z24" s="71"/>
    </row>
    <row r="25" spans="1:26" ht="63" x14ac:dyDescent="0.25">
      <c r="A25" s="381" t="s">
        <v>187</v>
      </c>
      <c r="B25" s="74" t="s">
        <v>188</v>
      </c>
      <c r="C25" s="75"/>
      <c r="D25" s="71"/>
      <c r="E25" s="71"/>
      <c r="F25" s="71"/>
      <c r="G25" s="71"/>
      <c r="H25" s="71"/>
      <c r="I25" s="71"/>
      <c r="J25" s="71"/>
      <c r="K25" s="71"/>
      <c r="L25" s="71"/>
      <c r="M25" s="71"/>
      <c r="N25" s="71"/>
      <c r="O25" s="71"/>
      <c r="P25" s="71"/>
      <c r="Q25" s="71"/>
      <c r="R25" s="71"/>
      <c r="S25" s="71"/>
      <c r="T25" s="71"/>
      <c r="U25" s="71"/>
      <c r="V25" s="71"/>
      <c r="W25" s="71"/>
      <c r="X25" s="71"/>
      <c r="Y25" s="71"/>
      <c r="Z25" s="71"/>
    </row>
    <row r="26" spans="1:26" ht="21" x14ac:dyDescent="0.25">
      <c r="A26" s="381"/>
      <c r="B26" s="74" t="s">
        <v>189</v>
      </c>
      <c r="C26" s="75"/>
      <c r="D26" s="71"/>
      <c r="E26" s="71"/>
      <c r="F26" s="71"/>
      <c r="G26" s="71"/>
      <c r="H26" s="71"/>
      <c r="I26" s="71"/>
      <c r="J26" s="71"/>
      <c r="K26" s="71"/>
      <c r="L26" s="71"/>
      <c r="M26" s="71"/>
      <c r="N26" s="71"/>
      <c r="O26" s="71"/>
      <c r="P26" s="71"/>
      <c r="Q26" s="71"/>
      <c r="R26" s="71"/>
      <c r="S26" s="71"/>
      <c r="T26" s="71"/>
      <c r="U26" s="71"/>
      <c r="V26" s="71"/>
      <c r="W26" s="71"/>
      <c r="X26" s="71"/>
      <c r="Y26" s="71"/>
      <c r="Z26" s="71"/>
    </row>
    <row r="27" spans="1:26" ht="42" x14ac:dyDescent="0.25">
      <c r="A27" s="381"/>
      <c r="B27" s="74" t="s">
        <v>190</v>
      </c>
      <c r="C27" s="75"/>
      <c r="D27" s="71"/>
      <c r="E27" s="71"/>
      <c r="F27" s="71"/>
      <c r="G27" s="71"/>
      <c r="H27" s="71"/>
      <c r="I27" s="71"/>
      <c r="J27" s="71"/>
      <c r="K27" s="71"/>
      <c r="L27" s="71"/>
      <c r="M27" s="71"/>
      <c r="N27" s="71"/>
      <c r="O27" s="71"/>
      <c r="P27" s="71"/>
      <c r="Q27" s="71"/>
      <c r="R27" s="71"/>
      <c r="S27" s="71"/>
      <c r="T27" s="71"/>
      <c r="U27" s="71"/>
      <c r="V27" s="71"/>
      <c r="W27" s="71"/>
      <c r="X27" s="71"/>
      <c r="Y27" s="71"/>
      <c r="Z27" s="71"/>
    </row>
    <row r="28" spans="1:26" ht="21" x14ac:dyDescent="0.25">
      <c r="A28" s="381" t="s">
        <v>191</v>
      </c>
      <c r="B28" s="74" t="s">
        <v>192</v>
      </c>
      <c r="C28" s="75"/>
      <c r="D28" s="71"/>
      <c r="E28" s="71"/>
      <c r="F28" s="71"/>
      <c r="G28" s="71"/>
      <c r="H28" s="71"/>
      <c r="I28" s="71"/>
      <c r="J28" s="71"/>
      <c r="K28" s="71"/>
      <c r="L28" s="71"/>
      <c r="M28" s="71"/>
      <c r="N28" s="71"/>
      <c r="O28" s="71"/>
      <c r="P28" s="71"/>
      <c r="Q28" s="71"/>
      <c r="R28" s="71"/>
      <c r="S28" s="71"/>
      <c r="T28" s="71"/>
      <c r="U28" s="71"/>
      <c r="V28" s="71"/>
      <c r="W28" s="71"/>
      <c r="X28" s="71"/>
      <c r="Y28" s="71"/>
      <c r="Z28" s="71"/>
    </row>
    <row r="29" spans="1:26" ht="42" x14ac:dyDescent="0.25">
      <c r="A29" s="381"/>
      <c r="B29" s="74" t="s">
        <v>193</v>
      </c>
      <c r="C29" s="75"/>
      <c r="D29" s="71"/>
      <c r="E29" s="71"/>
      <c r="F29" s="71"/>
      <c r="G29" s="71"/>
      <c r="H29" s="71"/>
      <c r="I29" s="71"/>
      <c r="J29" s="71"/>
      <c r="K29" s="71"/>
      <c r="L29" s="71"/>
      <c r="M29" s="71"/>
      <c r="N29" s="71"/>
      <c r="O29" s="71"/>
      <c r="P29" s="71"/>
      <c r="Q29" s="71"/>
      <c r="R29" s="71"/>
      <c r="S29" s="71"/>
      <c r="T29" s="71"/>
      <c r="U29" s="71"/>
      <c r="V29" s="71"/>
      <c r="W29" s="71"/>
      <c r="X29" s="71"/>
      <c r="Y29" s="71"/>
      <c r="Z29" s="71"/>
    </row>
    <row r="30" spans="1:26" ht="42" x14ac:dyDescent="0.25">
      <c r="A30" s="381"/>
      <c r="B30" s="74" t="s">
        <v>215</v>
      </c>
      <c r="C30" s="75"/>
      <c r="D30" s="71"/>
      <c r="E30" s="71"/>
      <c r="F30" s="71"/>
      <c r="G30" s="71"/>
      <c r="H30" s="71"/>
      <c r="I30" s="71"/>
      <c r="J30" s="71"/>
      <c r="K30" s="71"/>
      <c r="L30" s="71"/>
      <c r="M30" s="71"/>
      <c r="N30" s="71"/>
      <c r="O30" s="71"/>
      <c r="P30" s="71"/>
      <c r="Q30" s="71"/>
      <c r="R30" s="71"/>
      <c r="S30" s="71"/>
      <c r="T30" s="71"/>
      <c r="U30" s="71"/>
      <c r="V30" s="71"/>
      <c r="W30" s="71"/>
      <c r="X30" s="71"/>
      <c r="Y30" s="71"/>
      <c r="Z30" s="71"/>
    </row>
    <row r="31" spans="1:26" ht="21" x14ac:dyDescent="0.25">
      <c r="A31" s="380" t="s">
        <v>194</v>
      </c>
      <c r="B31" s="75" t="s">
        <v>195</v>
      </c>
      <c r="C31" s="75"/>
      <c r="D31" s="71"/>
      <c r="E31" s="71"/>
      <c r="F31" s="71"/>
      <c r="G31" s="71"/>
      <c r="H31" s="71"/>
      <c r="I31" s="71"/>
      <c r="J31" s="71"/>
      <c r="K31" s="71"/>
      <c r="L31" s="71"/>
      <c r="M31" s="71"/>
      <c r="N31" s="71"/>
      <c r="O31" s="71"/>
      <c r="P31" s="71"/>
      <c r="Q31" s="71"/>
      <c r="R31" s="71"/>
      <c r="S31" s="71"/>
      <c r="T31" s="71"/>
      <c r="U31" s="71"/>
      <c r="V31" s="71"/>
      <c r="W31" s="71"/>
      <c r="X31" s="71"/>
      <c r="Y31" s="71"/>
      <c r="Z31" s="71"/>
    </row>
    <row r="32" spans="1:26" ht="21" x14ac:dyDescent="0.25">
      <c r="A32" s="380"/>
      <c r="B32" s="74" t="s">
        <v>196</v>
      </c>
      <c r="C32" s="75"/>
      <c r="D32" s="71"/>
      <c r="E32" s="71"/>
      <c r="F32" s="71"/>
      <c r="G32" s="71"/>
      <c r="H32" s="71"/>
      <c r="I32" s="71"/>
      <c r="J32" s="71"/>
      <c r="K32" s="71"/>
      <c r="L32" s="71"/>
      <c r="M32" s="71"/>
      <c r="N32" s="71"/>
      <c r="O32" s="71"/>
      <c r="P32" s="71"/>
      <c r="Q32" s="71"/>
      <c r="R32" s="71"/>
      <c r="S32" s="71"/>
      <c r="T32" s="71"/>
      <c r="U32" s="71"/>
      <c r="V32" s="71"/>
      <c r="W32" s="71"/>
      <c r="X32" s="71"/>
      <c r="Y32" s="71"/>
      <c r="Z32" s="71"/>
    </row>
    <row r="33" spans="1:26" ht="21" x14ac:dyDescent="0.25">
      <c r="A33" s="380" t="s">
        <v>197</v>
      </c>
      <c r="B33" s="74" t="s">
        <v>198</v>
      </c>
      <c r="C33" s="75"/>
      <c r="D33" s="71"/>
      <c r="E33" s="71"/>
      <c r="F33" s="71"/>
      <c r="G33" s="71"/>
      <c r="H33" s="71"/>
      <c r="I33" s="71"/>
      <c r="J33" s="71"/>
      <c r="K33" s="71"/>
      <c r="L33" s="71"/>
      <c r="M33" s="71"/>
      <c r="N33" s="71"/>
      <c r="O33" s="71"/>
      <c r="P33" s="71"/>
      <c r="Q33" s="71"/>
      <c r="R33" s="71"/>
      <c r="S33" s="71"/>
      <c r="T33" s="71"/>
      <c r="U33" s="71"/>
      <c r="V33" s="71"/>
      <c r="W33" s="71"/>
      <c r="X33" s="71"/>
      <c r="Y33" s="71"/>
      <c r="Z33" s="71"/>
    </row>
    <row r="34" spans="1:26" ht="21" x14ac:dyDescent="0.25">
      <c r="A34" s="380"/>
      <c r="B34" s="74" t="s">
        <v>199</v>
      </c>
      <c r="C34" s="75"/>
      <c r="D34" s="71"/>
      <c r="E34" s="71"/>
      <c r="F34" s="71"/>
      <c r="G34" s="71"/>
      <c r="H34" s="71"/>
      <c r="I34" s="71"/>
      <c r="J34" s="71"/>
      <c r="K34" s="71"/>
      <c r="L34" s="71"/>
      <c r="M34" s="71"/>
      <c r="N34" s="71"/>
      <c r="O34" s="71"/>
      <c r="P34" s="71"/>
      <c r="Q34" s="71"/>
      <c r="R34" s="71"/>
      <c r="S34" s="71"/>
      <c r="T34" s="71"/>
      <c r="U34" s="71"/>
      <c r="V34" s="71"/>
      <c r="W34" s="71"/>
      <c r="X34" s="71"/>
      <c r="Y34" s="71"/>
      <c r="Z34" s="71"/>
    </row>
    <row r="35" spans="1:26" ht="63" x14ac:dyDescent="0.25">
      <c r="A35" s="381" t="s">
        <v>200</v>
      </c>
      <c r="B35" s="74" t="s">
        <v>201</v>
      </c>
      <c r="C35" s="75"/>
      <c r="D35" s="71"/>
      <c r="E35" s="71"/>
      <c r="F35" s="71"/>
      <c r="G35" s="71"/>
      <c r="H35" s="71"/>
      <c r="I35" s="71"/>
      <c r="J35" s="71"/>
      <c r="K35" s="71"/>
      <c r="L35" s="71"/>
      <c r="M35" s="71"/>
      <c r="N35" s="71"/>
      <c r="O35" s="71"/>
      <c r="P35" s="71"/>
      <c r="Q35" s="71"/>
      <c r="R35" s="71"/>
      <c r="S35" s="71"/>
      <c r="T35" s="71"/>
      <c r="U35" s="71"/>
      <c r="V35" s="71"/>
      <c r="W35" s="71"/>
      <c r="X35" s="71"/>
      <c r="Y35" s="71"/>
      <c r="Z35" s="71"/>
    </row>
    <row r="36" spans="1:26" ht="21" x14ac:dyDescent="0.25">
      <c r="A36" s="381"/>
      <c r="B36" s="74" t="s">
        <v>189</v>
      </c>
      <c r="C36" s="75"/>
    </row>
    <row r="37" spans="1:26" ht="21" x14ac:dyDescent="0.25">
      <c r="A37" s="381"/>
      <c r="B37" s="74" t="s">
        <v>202</v>
      </c>
      <c r="C37" s="75"/>
    </row>
    <row r="38" spans="1:26" ht="21" x14ac:dyDescent="0.25">
      <c r="A38" s="183" t="s">
        <v>205</v>
      </c>
      <c r="B38" s="74" t="s">
        <v>203</v>
      </c>
      <c r="C38" s="75"/>
    </row>
    <row r="39" spans="1:26" x14ac:dyDescent="0.25">
      <c r="A39" s="372"/>
      <c r="B39" s="372"/>
      <c r="C39" s="372"/>
    </row>
    <row r="40" spans="1:26" ht="21" x14ac:dyDescent="0.25">
      <c r="A40" s="373" t="s">
        <v>750</v>
      </c>
      <c r="B40" s="373"/>
      <c r="C40" s="373"/>
    </row>
    <row r="41" spans="1:26" x14ac:dyDescent="0.25">
      <c r="A41" s="93"/>
      <c r="B41" s="93"/>
      <c r="C41" s="93"/>
    </row>
    <row r="42" spans="1:26" s="152" customFormat="1" ht="21" x14ac:dyDescent="0.25">
      <c r="A42" s="43" t="s">
        <v>0</v>
      </c>
      <c r="B42" s="43" t="s">
        <v>1</v>
      </c>
      <c r="C42" s="43" t="s">
        <v>2</v>
      </c>
    </row>
    <row r="43" spans="1:26" ht="42" x14ac:dyDescent="0.35">
      <c r="A43" s="24" t="s">
        <v>672</v>
      </c>
      <c r="B43" s="148" t="s">
        <v>673</v>
      </c>
      <c r="C43" s="149"/>
    </row>
    <row r="44" spans="1:26" ht="42" x14ac:dyDescent="0.35">
      <c r="A44" s="24" t="s">
        <v>674</v>
      </c>
      <c r="B44" s="148" t="s">
        <v>673</v>
      </c>
      <c r="C44" s="149"/>
    </row>
    <row r="45" spans="1:26" ht="21" x14ac:dyDescent="0.35">
      <c r="A45" s="13" t="s">
        <v>675</v>
      </c>
      <c r="B45" s="145" t="s">
        <v>273</v>
      </c>
      <c r="C45" s="149"/>
    </row>
    <row r="46" spans="1:26" ht="21" x14ac:dyDescent="0.35">
      <c r="A46" s="13" t="s">
        <v>676</v>
      </c>
      <c r="B46" s="149" t="s">
        <v>273</v>
      </c>
      <c r="C46" s="149"/>
    </row>
    <row r="47" spans="1:26" ht="21" x14ac:dyDescent="0.35">
      <c r="A47" s="13" t="s">
        <v>677</v>
      </c>
      <c r="B47" s="149" t="s">
        <v>680</v>
      </c>
      <c r="C47" s="149"/>
    </row>
    <row r="48" spans="1:26" ht="21" x14ac:dyDescent="0.35">
      <c r="A48" s="13" t="s">
        <v>678</v>
      </c>
      <c r="B48" s="149" t="s">
        <v>679</v>
      </c>
      <c r="C48" s="149"/>
    </row>
    <row r="49" spans="1:31" ht="42" x14ac:dyDescent="0.25">
      <c r="A49" s="142" t="s">
        <v>658</v>
      </c>
      <c r="B49" s="143" t="s">
        <v>663</v>
      </c>
      <c r="C49" s="148"/>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row>
    <row r="50" spans="1:31" ht="63" x14ac:dyDescent="0.35">
      <c r="A50" s="144" t="s">
        <v>659</v>
      </c>
      <c r="B50" s="143" t="s">
        <v>664</v>
      </c>
      <c r="C50" s="149"/>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row>
    <row r="51" spans="1:31" ht="84" x14ac:dyDescent="0.35">
      <c r="A51" s="144" t="s">
        <v>660</v>
      </c>
      <c r="B51" s="170" t="s">
        <v>665</v>
      </c>
      <c r="C51" s="149"/>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row>
    <row r="52" spans="1:31" ht="189" x14ac:dyDescent="0.35">
      <c r="A52" s="144" t="s">
        <v>661</v>
      </c>
      <c r="B52" s="170" t="s">
        <v>666</v>
      </c>
      <c r="C52" s="149"/>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row>
    <row r="53" spans="1:31" ht="63" x14ac:dyDescent="0.35">
      <c r="A53" s="144" t="s">
        <v>662</v>
      </c>
      <c r="B53" s="143" t="s">
        <v>667</v>
      </c>
      <c r="C53" s="149"/>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row>
    <row r="54" spans="1:31" x14ac:dyDescent="0.25">
      <c r="A54" s="372"/>
      <c r="B54" s="372"/>
      <c r="C54" s="372"/>
    </row>
    <row r="55" spans="1:31" ht="21" x14ac:dyDescent="0.25">
      <c r="A55" s="378" t="s">
        <v>751</v>
      </c>
      <c r="B55" s="378"/>
      <c r="C55" s="378"/>
    </row>
    <row r="56" spans="1:31" x14ac:dyDescent="0.25">
      <c r="A56" s="93"/>
      <c r="B56" s="93"/>
      <c r="C56" s="93"/>
    </row>
    <row r="57" spans="1:31" s="152" customFormat="1" ht="21" x14ac:dyDescent="0.25">
      <c r="A57" s="43" t="s">
        <v>0</v>
      </c>
      <c r="B57" s="43" t="s">
        <v>1</v>
      </c>
      <c r="C57" s="43" t="s">
        <v>2</v>
      </c>
    </row>
    <row r="58" spans="1:31" ht="36" customHeight="1" x14ac:dyDescent="0.25">
      <c r="A58" s="42" t="s">
        <v>360</v>
      </c>
      <c r="B58" s="39" t="s">
        <v>361</v>
      </c>
      <c r="C58" s="104" t="s">
        <v>362</v>
      </c>
    </row>
    <row r="59" spans="1:31" ht="21" x14ac:dyDescent="0.35">
      <c r="A59" s="13" t="s">
        <v>675</v>
      </c>
      <c r="B59" s="187" t="s">
        <v>273</v>
      </c>
      <c r="C59" s="190"/>
    </row>
    <row r="60" spans="1:31" ht="21" x14ac:dyDescent="0.35">
      <c r="A60" s="13" t="s">
        <v>676</v>
      </c>
      <c r="B60" s="190" t="s">
        <v>273</v>
      </c>
      <c r="C60" s="190"/>
    </row>
    <row r="61" spans="1:31" ht="21" x14ac:dyDescent="0.35">
      <c r="A61" s="13" t="s">
        <v>677</v>
      </c>
      <c r="B61" s="190" t="s">
        <v>680</v>
      </c>
      <c r="C61" s="190"/>
    </row>
    <row r="62" spans="1:31" s="152" customFormat="1" ht="21" x14ac:dyDescent="0.35">
      <c r="A62" s="13" t="s">
        <v>678</v>
      </c>
      <c r="B62" s="190" t="s">
        <v>679</v>
      </c>
      <c r="C62" s="190"/>
    </row>
    <row r="63" spans="1:31" x14ac:dyDescent="0.25">
      <c r="A63" s="372"/>
      <c r="B63" s="372"/>
      <c r="C63" s="372"/>
    </row>
    <row r="64" spans="1:31" ht="21" x14ac:dyDescent="0.25">
      <c r="A64" s="373" t="str">
        <f>PROPER("DIREZIONE CENTRALE BENESSERE ORGANIZZATIVO SICUREZZA e LOGISTICA")</f>
        <v>Direzione Centrale Benessere Organizzativo Sicurezza E Logistica</v>
      </c>
      <c r="B64" s="373"/>
      <c r="C64" s="373"/>
    </row>
    <row r="65" spans="1:3" x14ac:dyDescent="0.25">
      <c r="A65" s="93"/>
      <c r="B65" s="93"/>
      <c r="C65" s="93"/>
    </row>
    <row r="66" spans="1:3" ht="21" x14ac:dyDescent="0.25">
      <c r="A66" s="43" t="s">
        <v>0</v>
      </c>
      <c r="B66" s="43" t="s">
        <v>1</v>
      </c>
      <c r="C66" s="43" t="s">
        <v>2</v>
      </c>
    </row>
    <row r="67" spans="1:3" ht="21" x14ac:dyDescent="0.35">
      <c r="A67" s="13" t="s">
        <v>640</v>
      </c>
      <c r="B67" s="149" t="s">
        <v>641</v>
      </c>
      <c r="C67" s="149"/>
    </row>
    <row r="68" spans="1:3" ht="21" x14ac:dyDescent="0.35">
      <c r="A68" s="13" t="s">
        <v>642</v>
      </c>
      <c r="B68" s="149" t="s">
        <v>643</v>
      </c>
      <c r="C68" s="149"/>
    </row>
    <row r="69" spans="1:3" ht="21" x14ac:dyDescent="0.35">
      <c r="A69" s="24" t="s">
        <v>644</v>
      </c>
      <c r="B69" s="149" t="s">
        <v>645</v>
      </c>
      <c r="C69" s="149"/>
    </row>
    <row r="70" spans="1:3" ht="42" x14ac:dyDescent="0.25">
      <c r="A70" s="24" t="s">
        <v>646</v>
      </c>
      <c r="B70" s="148" t="s">
        <v>397</v>
      </c>
      <c r="C70" s="148" t="s">
        <v>647</v>
      </c>
    </row>
    <row r="71" spans="1:3" ht="147" x14ac:dyDescent="0.25">
      <c r="A71" s="24" t="s">
        <v>648</v>
      </c>
      <c r="B71" s="148" t="s">
        <v>397</v>
      </c>
      <c r="C71" s="148" t="s">
        <v>649</v>
      </c>
    </row>
    <row r="72" spans="1:3" x14ac:dyDescent="0.25">
      <c r="A72" s="163"/>
      <c r="B72" s="163"/>
      <c r="C72" s="163"/>
    </row>
    <row r="73" spans="1:3" x14ac:dyDescent="0.25">
      <c r="A73" s="372"/>
      <c r="B73" s="372"/>
      <c r="C73" s="372"/>
    </row>
    <row r="74" spans="1:3" ht="21" x14ac:dyDescent="0.25">
      <c r="A74" s="373" t="s">
        <v>161</v>
      </c>
      <c r="B74" s="373"/>
      <c r="C74" s="373"/>
    </row>
    <row r="75" spans="1:3" x14ac:dyDescent="0.25">
      <c r="A75" s="93"/>
      <c r="B75" s="93"/>
      <c r="C75" s="93"/>
    </row>
    <row r="76" spans="1:3" x14ac:dyDescent="0.25">
      <c r="A76" s="164"/>
      <c r="B76" s="164"/>
      <c r="C76" s="164"/>
    </row>
    <row r="77" spans="1:3" ht="21" x14ac:dyDescent="0.25">
      <c r="A77" s="150" t="s">
        <v>0</v>
      </c>
      <c r="B77" s="62" t="s">
        <v>1</v>
      </c>
      <c r="C77" s="62" t="s">
        <v>2</v>
      </c>
    </row>
    <row r="78" spans="1:3" ht="21" x14ac:dyDescent="0.35">
      <c r="A78" s="13" t="s">
        <v>3</v>
      </c>
      <c r="B78" s="149" t="s">
        <v>4</v>
      </c>
      <c r="C78" s="8"/>
    </row>
    <row r="79" spans="1:3" ht="21" x14ac:dyDescent="0.35">
      <c r="A79" s="13" t="s">
        <v>5</v>
      </c>
      <c r="B79" s="149" t="s">
        <v>6</v>
      </c>
      <c r="C79" s="8"/>
    </row>
    <row r="80" spans="1:3" ht="21" x14ac:dyDescent="0.35">
      <c r="A80" s="13" t="s">
        <v>7</v>
      </c>
      <c r="B80" s="149" t="s">
        <v>8</v>
      </c>
      <c r="C80" s="8"/>
    </row>
    <row r="81" spans="1:3" ht="21" x14ac:dyDescent="0.35">
      <c r="A81" s="13" t="s">
        <v>9</v>
      </c>
      <c r="B81" s="149" t="s">
        <v>10</v>
      </c>
      <c r="C81" s="8"/>
    </row>
    <row r="82" spans="1:3" ht="21" x14ac:dyDescent="0.35">
      <c r="A82" s="13" t="s">
        <v>11</v>
      </c>
      <c r="B82" s="149" t="s">
        <v>10</v>
      </c>
      <c r="C82" s="8"/>
    </row>
    <row r="83" spans="1:3" ht="21" x14ac:dyDescent="0.35">
      <c r="A83" s="13" t="s">
        <v>12</v>
      </c>
      <c r="B83" s="149" t="s">
        <v>13</v>
      </c>
      <c r="C83" s="8"/>
    </row>
    <row r="84" spans="1:3" ht="21" x14ac:dyDescent="0.25">
      <c r="A84" s="14" t="s">
        <v>14</v>
      </c>
      <c r="B84" s="17" t="s">
        <v>15</v>
      </c>
      <c r="C84" s="8"/>
    </row>
    <row r="85" spans="1:3" ht="42" x14ac:dyDescent="0.25">
      <c r="A85" s="14" t="s">
        <v>16</v>
      </c>
      <c r="B85" s="17" t="s">
        <v>17</v>
      </c>
      <c r="C85" s="8"/>
    </row>
    <row r="86" spans="1:3" ht="21" x14ac:dyDescent="0.35">
      <c r="A86" s="13" t="s">
        <v>18</v>
      </c>
      <c r="B86" s="149" t="s">
        <v>19</v>
      </c>
      <c r="C86" s="8"/>
    </row>
    <row r="87" spans="1:3" ht="42" x14ac:dyDescent="0.35">
      <c r="A87" s="13" t="s">
        <v>20</v>
      </c>
      <c r="B87" s="149" t="s">
        <v>21</v>
      </c>
      <c r="C87" s="8"/>
    </row>
    <row r="88" spans="1:3" ht="63" x14ac:dyDescent="0.35">
      <c r="A88" s="13" t="s">
        <v>22</v>
      </c>
      <c r="B88" s="149" t="s">
        <v>23</v>
      </c>
      <c r="C88" s="8"/>
    </row>
    <row r="89" spans="1:3" ht="21" x14ac:dyDescent="0.35">
      <c r="A89" s="13" t="s">
        <v>24</v>
      </c>
      <c r="B89" s="149" t="s">
        <v>23</v>
      </c>
      <c r="C89" s="8"/>
    </row>
    <row r="90" spans="1:3" ht="21" x14ac:dyDescent="0.35">
      <c r="A90" s="13" t="s">
        <v>25</v>
      </c>
      <c r="B90" s="149" t="s">
        <v>26</v>
      </c>
      <c r="C90" s="8"/>
    </row>
    <row r="91" spans="1:3" ht="21" x14ac:dyDescent="0.35">
      <c r="A91" s="13" t="s">
        <v>27</v>
      </c>
      <c r="B91" s="149" t="s">
        <v>28</v>
      </c>
      <c r="C91" s="8"/>
    </row>
    <row r="92" spans="1:3" ht="21" x14ac:dyDescent="0.35">
      <c r="A92" s="13" t="s">
        <v>29</v>
      </c>
      <c r="B92" s="149" t="s">
        <v>30</v>
      </c>
      <c r="C92" s="8"/>
    </row>
    <row r="93" spans="1:3" ht="21" x14ac:dyDescent="0.35">
      <c r="A93" s="13" t="s">
        <v>31</v>
      </c>
      <c r="B93" s="149" t="s">
        <v>32</v>
      </c>
      <c r="C93" s="8"/>
    </row>
    <row r="94" spans="1:3" ht="42" x14ac:dyDescent="0.25">
      <c r="A94" s="22" t="s">
        <v>33</v>
      </c>
      <c r="B94" s="40" t="s">
        <v>21</v>
      </c>
      <c r="C94" s="8"/>
    </row>
    <row r="95" spans="1:3" x14ac:dyDescent="0.25">
      <c r="A95" s="376"/>
      <c r="B95" s="376"/>
      <c r="C95" s="376"/>
    </row>
    <row r="96" spans="1:3" ht="21" x14ac:dyDescent="0.25">
      <c r="A96" s="373" t="s">
        <v>168</v>
      </c>
      <c r="B96" s="373"/>
      <c r="C96" s="373"/>
    </row>
    <row r="97" spans="1:3" x14ac:dyDescent="0.25">
      <c r="A97" s="165"/>
      <c r="B97" s="165"/>
      <c r="C97" s="165"/>
    </row>
    <row r="98" spans="1:3" ht="21" x14ac:dyDescent="0.25">
      <c r="A98" s="150" t="s">
        <v>0</v>
      </c>
      <c r="B98" s="150" t="s">
        <v>1</v>
      </c>
      <c r="C98" s="150" t="s">
        <v>2</v>
      </c>
    </row>
    <row r="99" spans="1:3" ht="84" x14ac:dyDescent="0.25">
      <c r="A99" s="24" t="s">
        <v>34</v>
      </c>
      <c r="B99" s="17" t="s">
        <v>50</v>
      </c>
      <c r="C99" s="153"/>
    </row>
    <row r="100" spans="1:3" ht="21" x14ac:dyDescent="0.25">
      <c r="A100" s="24" t="s">
        <v>35</v>
      </c>
      <c r="B100" s="148" t="s">
        <v>51</v>
      </c>
      <c r="C100" s="154"/>
    </row>
    <row r="101" spans="1:3" ht="84" x14ac:dyDescent="0.25">
      <c r="A101" s="24" t="s">
        <v>169</v>
      </c>
      <c r="B101" s="148" t="s">
        <v>52</v>
      </c>
      <c r="C101" s="154"/>
    </row>
    <row r="102" spans="1:3" ht="21" x14ac:dyDescent="0.35">
      <c r="A102" s="346"/>
      <c r="B102" s="346"/>
      <c r="C102" s="346"/>
    </row>
    <row r="103" spans="1:3" ht="21" x14ac:dyDescent="0.25">
      <c r="A103" s="373" t="s">
        <v>752</v>
      </c>
      <c r="B103" s="373"/>
      <c r="C103" s="373"/>
    </row>
    <row r="104" spans="1:3" ht="21" x14ac:dyDescent="0.35">
      <c r="A104" s="189"/>
      <c r="B104" s="189"/>
      <c r="C104" s="189"/>
    </row>
    <row r="105" spans="1:3" ht="21" x14ac:dyDescent="0.35">
      <c r="A105" s="43" t="s">
        <v>0</v>
      </c>
      <c r="B105" s="189"/>
      <c r="C105" s="189"/>
    </row>
    <row r="106" spans="1:3" ht="21" x14ac:dyDescent="0.25">
      <c r="A106" s="383" t="s">
        <v>578</v>
      </c>
      <c r="B106" s="185" t="s">
        <v>579</v>
      </c>
      <c r="C106" s="386"/>
    </row>
    <row r="107" spans="1:3" ht="21" x14ac:dyDescent="0.25">
      <c r="A107" s="383"/>
      <c r="B107" s="185" t="s">
        <v>580</v>
      </c>
      <c r="C107" s="386"/>
    </row>
    <row r="108" spans="1:3" ht="21" x14ac:dyDescent="0.25">
      <c r="A108" s="383"/>
      <c r="B108" s="185" t="s">
        <v>581</v>
      </c>
      <c r="C108" s="386"/>
    </row>
    <row r="109" spans="1:3" ht="21" x14ac:dyDescent="0.25">
      <c r="A109" s="383"/>
      <c r="B109" s="185" t="s">
        <v>582</v>
      </c>
      <c r="C109" s="386"/>
    </row>
    <row r="110" spans="1:3" ht="21" x14ac:dyDescent="0.25">
      <c r="A110" s="383"/>
      <c r="B110" s="185" t="s">
        <v>530</v>
      </c>
      <c r="C110" s="386"/>
    </row>
    <row r="111" spans="1:3" ht="21" x14ac:dyDescent="0.25">
      <c r="A111" s="383" t="s">
        <v>583</v>
      </c>
      <c r="B111" s="185" t="s">
        <v>543</v>
      </c>
      <c r="C111" s="386"/>
    </row>
    <row r="112" spans="1:3" ht="21" x14ac:dyDescent="0.25">
      <c r="A112" s="383"/>
      <c r="B112" s="185" t="s">
        <v>584</v>
      </c>
      <c r="C112" s="386"/>
    </row>
    <row r="113" spans="1:3" ht="21" x14ac:dyDescent="0.25">
      <c r="A113" s="383"/>
      <c r="B113" s="185" t="s">
        <v>585</v>
      </c>
      <c r="C113" s="386"/>
    </row>
    <row r="114" spans="1:3" ht="21" x14ac:dyDescent="0.25">
      <c r="A114" s="383"/>
      <c r="B114" s="185" t="s">
        <v>586</v>
      </c>
      <c r="C114" s="386"/>
    </row>
    <row r="115" spans="1:3" ht="21" x14ac:dyDescent="0.25">
      <c r="A115" s="383"/>
      <c r="B115" s="185" t="s">
        <v>587</v>
      </c>
      <c r="C115" s="386"/>
    </row>
    <row r="116" spans="1:3" ht="21" x14ac:dyDescent="0.25">
      <c r="A116" s="383"/>
      <c r="B116" s="185" t="s">
        <v>588</v>
      </c>
      <c r="C116" s="386"/>
    </row>
    <row r="117" spans="1:3" ht="21" x14ac:dyDescent="0.25">
      <c r="A117" s="383"/>
      <c r="B117" s="185" t="s">
        <v>589</v>
      </c>
      <c r="C117" s="386"/>
    </row>
    <row r="118" spans="1:3" ht="21" x14ac:dyDescent="0.25">
      <c r="A118" s="383"/>
      <c r="B118" s="185" t="s">
        <v>590</v>
      </c>
      <c r="C118" s="386"/>
    </row>
    <row r="119" spans="1:3" ht="21" x14ac:dyDescent="0.25">
      <c r="A119" s="383"/>
      <c r="B119" s="185" t="s">
        <v>591</v>
      </c>
      <c r="C119" s="386"/>
    </row>
    <row r="120" spans="1:3" ht="21" x14ac:dyDescent="0.25">
      <c r="A120" s="383"/>
      <c r="B120" s="185" t="s">
        <v>592</v>
      </c>
      <c r="C120" s="386"/>
    </row>
    <row r="121" spans="1:3" ht="21" x14ac:dyDescent="0.25">
      <c r="A121" s="186" t="s">
        <v>593</v>
      </c>
      <c r="B121" s="185" t="s">
        <v>650</v>
      </c>
      <c r="C121" s="187"/>
    </row>
    <row r="122" spans="1:3" ht="21" x14ac:dyDescent="0.25">
      <c r="A122" s="186" t="s">
        <v>594</v>
      </c>
      <c r="B122" s="185" t="s">
        <v>595</v>
      </c>
      <c r="C122" s="187"/>
    </row>
    <row r="123" spans="1:3" ht="21" x14ac:dyDescent="0.25">
      <c r="A123" s="186" t="s">
        <v>596</v>
      </c>
      <c r="B123" s="185" t="s">
        <v>597</v>
      </c>
      <c r="C123" s="187"/>
    </row>
    <row r="124" spans="1:3" ht="21" x14ac:dyDescent="0.25">
      <c r="A124" s="186" t="s">
        <v>651</v>
      </c>
      <c r="B124" s="382" t="s">
        <v>598</v>
      </c>
      <c r="C124" s="386"/>
    </row>
    <row r="125" spans="1:3" ht="21" x14ac:dyDescent="0.25">
      <c r="A125" s="186" t="s">
        <v>652</v>
      </c>
      <c r="B125" s="382"/>
      <c r="C125" s="386"/>
    </row>
    <row r="126" spans="1:3" ht="42" x14ac:dyDescent="0.25">
      <c r="A126" s="186" t="s">
        <v>599</v>
      </c>
      <c r="B126" s="185" t="s">
        <v>600</v>
      </c>
      <c r="C126" s="187"/>
    </row>
    <row r="127" spans="1:3" ht="21" x14ac:dyDescent="0.25">
      <c r="A127" s="383" t="s">
        <v>601</v>
      </c>
      <c r="B127" s="185" t="s">
        <v>530</v>
      </c>
      <c r="C127" s="386"/>
    </row>
    <row r="128" spans="1:3" ht="21" x14ac:dyDescent="0.25">
      <c r="A128" s="383"/>
      <c r="B128" s="185" t="s">
        <v>602</v>
      </c>
      <c r="C128" s="386"/>
    </row>
    <row r="129" spans="1:3" ht="21" x14ac:dyDescent="0.25">
      <c r="A129" s="383"/>
      <c r="B129" s="185" t="s">
        <v>603</v>
      </c>
      <c r="C129" s="386"/>
    </row>
    <row r="130" spans="1:3" ht="21" x14ac:dyDescent="0.25">
      <c r="A130" s="383"/>
      <c r="B130" s="185" t="s">
        <v>604</v>
      </c>
      <c r="C130" s="386"/>
    </row>
    <row r="131" spans="1:3" ht="21" x14ac:dyDescent="0.25">
      <c r="A131" s="383"/>
      <c r="B131" s="185" t="s">
        <v>653</v>
      </c>
      <c r="C131" s="386"/>
    </row>
    <row r="132" spans="1:3" ht="21" x14ac:dyDescent="0.25">
      <c r="A132" s="383"/>
      <c r="B132" s="185" t="s">
        <v>654</v>
      </c>
      <c r="C132" s="386"/>
    </row>
    <row r="133" spans="1:3" ht="21" x14ac:dyDescent="0.25">
      <c r="A133" s="383"/>
      <c r="B133" s="185" t="s">
        <v>655</v>
      </c>
      <c r="C133" s="386"/>
    </row>
    <row r="134" spans="1:3" ht="21" x14ac:dyDescent="0.25">
      <c r="A134" s="383"/>
      <c r="B134" s="185" t="s">
        <v>605</v>
      </c>
      <c r="C134" s="386"/>
    </row>
    <row r="135" spans="1:3" ht="21" x14ac:dyDescent="0.25">
      <c r="A135" s="383" t="s">
        <v>606</v>
      </c>
      <c r="B135" s="185" t="s">
        <v>530</v>
      </c>
      <c r="C135" s="386"/>
    </row>
    <row r="136" spans="1:3" ht="21" x14ac:dyDescent="0.25">
      <c r="A136" s="383"/>
      <c r="B136" s="185" t="s">
        <v>602</v>
      </c>
      <c r="C136" s="386"/>
    </row>
    <row r="137" spans="1:3" ht="21" x14ac:dyDescent="0.25">
      <c r="A137" s="383"/>
      <c r="B137" s="185" t="s">
        <v>603</v>
      </c>
      <c r="C137" s="386"/>
    </row>
    <row r="138" spans="1:3" ht="21" x14ac:dyDescent="0.25">
      <c r="A138" s="383"/>
      <c r="B138" s="185" t="s">
        <v>604</v>
      </c>
      <c r="C138" s="386"/>
    </row>
    <row r="139" spans="1:3" ht="21" x14ac:dyDescent="0.25">
      <c r="A139" s="383"/>
      <c r="B139" s="185" t="s">
        <v>607</v>
      </c>
      <c r="C139" s="386"/>
    </row>
    <row r="140" spans="1:3" ht="21" x14ac:dyDescent="0.25">
      <c r="A140" s="383"/>
      <c r="B140" s="185" t="s">
        <v>605</v>
      </c>
      <c r="C140" s="386"/>
    </row>
    <row r="141" spans="1:3" ht="21" x14ac:dyDescent="0.25">
      <c r="A141" s="383" t="s">
        <v>608</v>
      </c>
      <c r="B141" s="185" t="s">
        <v>530</v>
      </c>
      <c r="C141" s="386"/>
    </row>
    <row r="142" spans="1:3" ht="21" x14ac:dyDescent="0.25">
      <c r="A142" s="383"/>
      <c r="B142" s="185" t="s">
        <v>602</v>
      </c>
      <c r="C142" s="386"/>
    </row>
    <row r="143" spans="1:3" ht="21" x14ac:dyDescent="0.25">
      <c r="A143" s="383"/>
      <c r="B143" s="185" t="s">
        <v>603</v>
      </c>
      <c r="C143" s="386"/>
    </row>
    <row r="144" spans="1:3" ht="21" x14ac:dyDescent="0.25">
      <c r="A144" s="383"/>
      <c r="B144" s="185" t="s">
        <v>604</v>
      </c>
      <c r="C144" s="386"/>
    </row>
    <row r="145" spans="1:3" ht="21" x14ac:dyDescent="0.25">
      <c r="A145" s="383"/>
      <c r="B145" s="185" t="s">
        <v>605</v>
      </c>
      <c r="C145" s="386"/>
    </row>
    <row r="146" spans="1:3" ht="21" x14ac:dyDescent="0.25">
      <c r="A146" s="383" t="s">
        <v>609</v>
      </c>
      <c r="B146" s="185" t="s">
        <v>530</v>
      </c>
      <c r="C146" s="386"/>
    </row>
    <row r="147" spans="1:3" ht="21" x14ac:dyDescent="0.25">
      <c r="A147" s="383"/>
      <c r="B147" s="185" t="s">
        <v>602</v>
      </c>
      <c r="C147" s="386"/>
    </row>
    <row r="148" spans="1:3" ht="21" x14ac:dyDescent="0.25">
      <c r="A148" s="383"/>
      <c r="B148" s="185" t="s">
        <v>605</v>
      </c>
      <c r="C148" s="386"/>
    </row>
    <row r="149" spans="1:3" ht="21" x14ac:dyDescent="0.25">
      <c r="A149" s="383" t="s">
        <v>610</v>
      </c>
      <c r="B149" s="185" t="s">
        <v>530</v>
      </c>
      <c r="C149" s="386"/>
    </row>
    <row r="150" spans="1:3" ht="21" x14ac:dyDescent="0.25">
      <c r="A150" s="383"/>
      <c r="B150" s="185" t="s">
        <v>602</v>
      </c>
      <c r="C150" s="386"/>
    </row>
    <row r="151" spans="1:3" ht="21" x14ac:dyDescent="0.25">
      <c r="A151" s="383"/>
      <c r="B151" s="185" t="s">
        <v>605</v>
      </c>
      <c r="C151" s="386"/>
    </row>
    <row r="152" spans="1:3" ht="21" x14ac:dyDescent="0.25">
      <c r="A152" s="383" t="s">
        <v>611</v>
      </c>
      <c r="B152" s="185" t="s">
        <v>530</v>
      </c>
      <c r="C152" s="386"/>
    </row>
    <row r="153" spans="1:3" ht="21" x14ac:dyDescent="0.25">
      <c r="A153" s="383"/>
      <c r="B153" s="185" t="s">
        <v>602</v>
      </c>
      <c r="C153" s="386"/>
    </row>
    <row r="154" spans="1:3" ht="21" x14ac:dyDescent="0.25">
      <c r="A154" s="383"/>
      <c r="B154" s="185" t="s">
        <v>605</v>
      </c>
      <c r="C154" s="386"/>
    </row>
    <row r="155" spans="1:3" ht="21" x14ac:dyDescent="0.25">
      <c r="A155" s="383" t="s">
        <v>612</v>
      </c>
      <c r="B155" s="185" t="s">
        <v>530</v>
      </c>
      <c r="C155" s="386"/>
    </row>
    <row r="156" spans="1:3" ht="21" x14ac:dyDescent="0.25">
      <c r="A156" s="383"/>
      <c r="B156" s="185" t="s">
        <v>602</v>
      </c>
      <c r="C156" s="386"/>
    </row>
    <row r="157" spans="1:3" ht="21" x14ac:dyDescent="0.25">
      <c r="A157" s="383"/>
      <c r="B157" s="185" t="s">
        <v>605</v>
      </c>
      <c r="C157" s="386"/>
    </row>
    <row r="158" spans="1:3" ht="21" x14ac:dyDescent="0.25">
      <c r="A158" s="383" t="s">
        <v>613</v>
      </c>
      <c r="B158" s="185" t="s">
        <v>530</v>
      </c>
      <c r="C158" s="386"/>
    </row>
    <row r="159" spans="1:3" ht="21" x14ac:dyDescent="0.25">
      <c r="A159" s="383"/>
      <c r="B159" s="185" t="s">
        <v>602</v>
      </c>
      <c r="C159" s="386"/>
    </row>
    <row r="160" spans="1:3" ht="21" x14ac:dyDescent="0.25">
      <c r="A160" s="383"/>
      <c r="B160" s="185" t="s">
        <v>605</v>
      </c>
      <c r="C160" s="386"/>
    </row>
    <row r="161" spans="1:3" ht="21" x14ac:dyDescent="0.25">
      <c r="A161" s="383" t="s">
        <v>614</v>
      </c>
      <c r="B161" s="185" t="s">
        <v>615</v>
      </c>
      <c r="C161" s="386"/>
    </row>
    <row r="162" spans="1:3" ht="21" x14ac:dyDescent="0.25">
      <c r="A162" s="383"/>
      <c r="B162" s="185" t="s">
        <v>616</v>
      </c>
      <c r="C162" s="386"/>
    </row>
    <row r="163" spans="1:3" ht="21" x14ac:dyDescent="0.25">
      <c r="A163" s="383"/>
      <c r="B163" s="185" t="s">
        <v>617</v>
      </c>
      <c r="C163" s="386"/>
    </row>
    <row r="164" spans="1:3" ht="21" x14ac:dyDescent="0.25">
      <c r="A164" s="383"/>
      <c r="B164" s="185" t="s">
        <v>618</v>
      </c>
      <c r="C164" s="386"/>
    </row>
    <row r="165" spans="1:3" ht="21" x14ac:dyDescent="0.25">
      <c r="A165" s="383"/>
      <c r="B165" s="185" t="s">
        <v>619</v>
      </c>
      <c r="C165" s="386"/>
    </row>
    <row r="166" spans="1:3" ht="21" x14ac:dyDescent="0.25">
      <c r="A166" s="383"/>
      <c r="B166" s="185" t="s">
        <v>620</v>
      </c>
      <c r="C166" s="386"/>
    </row>
    <row r="167" spans="1:3" ht="21" x14ac:dyDescent="0.25">
      <c r="A167" s="383"/>
      <c r="B167" s="185" t="s">
        <v>621</v>
      </c>
      <c r="C167" s="386"/>
    </row>
    <row r="168" spans="1:3" ht="21" x14ac:dyDescent="0.25">
      <c r="A168" s="383" t="s">
        <v>622</v>
      </c>
      <c r="B168" s="185" t="s">
        <v>623</v>
      </c>
      <c r="C168" s="386"/>
    </row>
    <row r="169" spans="1:3" ht="21" x14ac:dyDescent="0.25">
      <c r="A169" s="383"/>
      <c r="B169" s="185" t="s">
        <v>624</v>
      </c>
      <c r="C169" s="386"/>
    </row>
    <row r="170" spans="1:3" ht="21" x14ac:dyDescent="0.25">
      <c r="A170" s="383"/>
      <c r="B170" s="185" t="s">
        <v>619</v>
      </c>
      <c r="C170" s="386"/>
    </row>
    <row r="171" spans="1:3" ht="21" x14ac:dyDescent="0.25">
      <c r="A171" s="383" t="s">
        <v>625</v>
      </c>
      <c r="B171" s="185" t="s">
        <v>626</v>
      </c>
      <c r="C171" s="386"/>
    </row>
    <row r="172" spans="1:3" ht="21" x14ac:dyDescent="0.25">
      <c r="A172" s="383"/>
      <c r="B172" s="185" t="s">
        <v>627</v>
      </c>
      <c r="C172" s="386"/>
    </row>
    <row r="173" spans="1:3" ht="21" x14ac:dyDescent="0.25">
      <c r="A173" s="383"/>
      <c r="B173" s="185" t="s">
        <v>628</v>
      </c>
      <c r="C173" s="386"/>
    </row>
    <row r="174" spans="1:3" ht="21" x14ac:dyDescent="0.25">
      <c r="A174" s="383" t="s">
        <v>629</v>
      </c>
      <c r="B174" s="185" t="s">
        <v>607</v>
      </c>
      <c r="C174" s="386"/>
    </row>
    <row r="175" spans="1:3" ht="21" x14ac:dyDescent="0.25">
      <c r="A175" s="383"/>
      <c r="B175" s="185" t="s">
        <v>630</v>
      </c>
      <c r="C175" s="386"/>
    </row>
    <row r="176" spans="1:3" ht="21" x14ac:dyDescent="0.25">
      <c r="A176" s="383"/>
      <c r="B176" s="185" t="s">
        <v>631</v>
      </c>
      <c r="C176" s="386"/>
    </row>
    <row r="177" spans="1:3" ht="21" x14ac:dyDescent="0.25">
      <c r="A177" s="388" t="s">
        <v>632</v>
      </c>
      <c r="B177" s="196" t="s">
        <v>530</v>
      </c>
      <c r="C177" s="389"/>
    </row>
    <row r="178" spans="1:3" ht="21" x14ac:dyDescent="0.25">
      <c r="A178" s="388"/>
      <c r="B178" s="196" t="s">
        <v>602</v>
      </c>
      <c r="C178" s="389"/>
    </row>
    <row r="179" spans="1:3" ht="21" x14ac:dyDescent="0.25">
      <c r="A179" s="388"/>
      <c r="B179" s="196" t="s">
        <v>603</v>
      </c>
      <c r="C179" s="389"/>
    </row>
    <row r="180" spans="1:3" ht="21" x14ac:dyDescent="0.25">
      <c r="A180" s="388"/>
      <c r="B180" s="196" t="s">
        <v>604</v>
      </c>
      <c r="C180" s="389"/>
    </row>
    <row r="181" spans="1:3" s="152" customFormat="1" ht="21" x14ac:dyDescent="0.25">
      <c r="A181" s="388"/>
      <c r="B181" s="196" t="s">
        <v>605</v>
      </c>
      <c r="C181" s="389"/>
    </row>
    <row r="182" spans="1:3" x14ac:dyDescent="0.25">
      <c r="A182" s="384"/>
      <c r="B182" s="384"/>
      <c r="C182" s="384"/>
    </row>
    <row r="183" spans="1:3" ht="21" x14ac:dyDescent="0.25">
      <c r="A183" s="385" t="s">
        <v>766</v>
      </c>
      <c r="B183" s="385"/>
      <c r="C183" s="385"/>
    </row>
    <row r="184" spans="1:3" x14ac:dyDescent="0.25">
      <c r="A184" s="376"/>
      <c r="B184" s="376"/>
      <c r="C184" s="376"/>
    </row>
    <row r="185" spans="1:3" ht="21" x14ac:dyDescent="0.25">
      <c r="A185" s="43" t="s">
        <v>0</v>
      </c>
      <c r="B185" s="24" t="s">
        <v>1</v>
      </c>
      <c r="C185" s="43" t="s">
        <v>2</v>
      </c>
    </row>
    <row r="186" spans="1:3" ht="63" x14ac:dyDescent="0.25">
      <c r="A186" s="382" t="s">
        <v>239</v>
      </c>
      <c r="B186" s="39" t="s">
        <v>681</v>
      </c>
      <c r="C186" s="74" t="s">
        <v>186</v>
      </c>
    </row>
    <row r="187" spans="1:3" ht="21" x14ac:dyDescent="0.25">
      <c r="A187" s="382"/>
      <c r="B187" s="39" t="s">
        <v>682</v>
      </c>
      <c r="C187" s="39"/>
    </row>
    <row r="188" spans="1:3" ht="42" x14ac:dyDescent="0.25">
      <c r="A188" s="382"/>
      <c r="B188" s="39" t="s">
        <v>683</v>
      </c>
      <c r="C188" s="39"/>
    </row>
    <row r="189" spans="1:3" ht="21" x14ac:dyDescent="0.25">
      <c r="A189" s="383" t="s">
        <v>151</v>
      </c>
      <c r="B189" s="39" t="s">
        <v>684</v>
      </c>
      <c r="C189" s="39"/>
    </row>
    <row r="190" spans="1:3" ht="21" x14ac:dyDescent="0.25">
      <c r="A190" s="383"/>
      <c r="B190" s="39" t="s">
        <v>685</v>
      </c>
      <c r="C190" s="39"/>
    </row>
    <row r="191" spans="1:3" ht="21" x14ac:dyDescent="0.25">
      <c r="A191" s="383"/>
      <c r="B191" s="39" t="s">
        <v>686</v>
      </c>
      <c r="C191" s="39"/>
    </row>
    <row r="192" spans="1:3" ht="42" x14ac:dyDescent="0.25">
      <c r="A192" s="382" t="s">
        <v>166</v>
      </c>
      <c r="B192" s="39" t="s">
        <v>687</v>
      </c>
      <c r="C192" s="39" t="s">
        <v>186</v>
      </c>
    </row>
    <row r="193" spans="1:3" ht="42" x14ac:dyDescent="0.25">
      <c r="A193" s="382"/>
      <c r="B193" s="39" t="s">
        <v>688</v>
      </c>
      <c r="C193" s="39"/>
    </row>
    <row r="194" spans="1:3" ht="84" x14ac:dyDescent="0.25">
      <c r="A194" s="382"/>
      <c r="B194" s="39" t="s">
        <v>689</v>
      </c>
      <c r="C194" s="39"/>
    </row>
    <row r="195" spans="1:3" ht="21" x14ac:dyDescent="0.25">
      <c r="A195" s="382"/>
      <c r="B195" s="39" t="s">
        <v>690</v>
      </c>
      <c r="C195" s="39"/>
    </row>
    <row r="196" spans="1:3" ht="63" x14ac:dyDescent="0.25">
      <c r="A196" s="383" t="s">
        <v>238</v>
      </c>
      <c r="B196" s="39" t="s">
        <v>691</v>
      </c>
      <c r="C196" s="146"/>
    </row>
    <row r="197" spans="1:3" x14ac:dyDescent="0.25">
      <c r="A197" s="382"/>
      <c r="B197" s="382" t="s">
        <v>692</v>
      </c>
      <c r="C197" s="382"/>
    </row>
    <row r="198" spans="1:3" x14ac:dyDescent="0.25">
      <c r="A198" s="382"/>
      <c r="B198" s="382"/>
      <c r="C198" s="382"/>
    </row>
    <row r="199" spans="1:3" x14ac:dyDescent="0.25">
      <c r="A199" s="382"/>
      <c r="B199" s="382"/>
      <c r="C199" s="382"/>
    </row>
    <row r="200" spans="1:3" x14ac:dyDescent="0.25">
      <c r="A200" s="382"/>
      <c r="B200" s="382"/>
      <c r="C200" s="382"/>
    </row>
    <row r="201" spans="1:3" ht="42" x14ac:dyDescent="0.25">
      <c r="A201" s="382"/>
      <c r="B201" s="146" t="s">
        <v>693</v>
      </c>
      <c r="C201" s="146"/>
    </row>
    <row r="202" spans="1:3" ht="42" x14ac:dyDescent="0.25">
      <c r="A202" s="383" t="s">
        <v>159</v>
      </c>
      <c r="B202" s="39" t="s">
        <v>694</v>
      </c>
      <c r="C202" s="39"/>
    </row>
    <row r="203" spans="1:3" ht="42" x14ac:dyDescent="0.25">
      <c r="A203" s="382"/>
      <c r="B203" s="39" t="s">
        <v>695</v>
      </c>
      <c r="C203" s="39"/>
    </row>
    <row r="204" spans="1:3" ht="84" x14ac:dyDescent="0.25">
      <c r="A204" s="387" t="s">
        <v>240</v>
      </c>
      <c r="B204" s="39" t="s">
        <v>696</v>
      </c>
      <c r="C204" s="39"/>
    </row>
    <row r="205" spans="1:3" ht="21" x14ac:dyDescent="0.25">
      <c r="A205" s="387"/>
      <c r="B205" s="39" t="s">
        <v>697</v>
      </c>
      <c r="C205" s="39"/>
    </row>
    <row r="206" spans="1:3" ht="63" x14ac:dyDescent="0.25">
      <c r="A206" s="387"/>
      <c r="B206" s="39" t="s">
        <v>698</v>
      </c>
      <c r="C206" s="39"/>
    </row>
    <row r="207" spans="1:3" s="152" customFormat="1" x14ac:dyDescent="0.25">
      <c r="A207" s="163"/>
      <c r="B207" s="163"/>
      <c r="C207" s="163"/>
    </row>
    <row r="208" spans="1:3" ht="21" x14ac:dyDescent="0.35">
      <c r="A208" s="346"/>
      <c r="B208" s="346"/>
      <c r="C208" s="346"/>
    </row>
    <row r="209" spans="1:3" ht="21" x14ac:dyDescent="0.25">
      <c r="A209" s="373" t="s">
        <v>753</v>
      </c>
      <c r="B209" s="373"/>
      <c r="C209" s="373"/>
    </row>
    <row r="210" spans="1:3" ht="21" x14ac:dyDescent="0.35">
      <c r="A210" s="137"/>
      <c r="B210" s="137"/>
      <c r="C210" s="137"/>
    </row>
    <row r="211" spans="1:3" ht="21" x14ac:dyDescent="0.25">
      <c r="A211" s="43" t="s">
        <v>0</v>
      </c>
      <c r="B211" s="43" t="s">
        <v>1</v>
      </c>
      <c r="C211" s="43" t="s">
        <v>2</v>
      </c>
    </row>
    <row r="212" spans="1:3" ht="63" x14ac:dyDescent="0.35">
      <c r="A212" s="42" t="s">
        <v>576</v>
      </c>
      <c r="B212" s="39" t="s">
        <v>656</v>
      </c>
      <c r="C212" s="149"/>
    </row>
    <row r="213" spans="1:3" ht="147" x14ac:dyDescent="0.35">
      <c r="A213" s="42" t="s">
        <v>577</v>
      </c>
      <c r="B213" s="39" t="s">
        <v>657</v>
      </c>
      <c r="C213" s="149"/>
    </row>
    <row r="214" spans="1:3" ht="21" x14ac:dyDescent="0.25">
      <c r="A214" s="394" t="s">
        <v>633</v>
      </c>
      <c r="B214" s="166" t="s">
        <v>530</v>
      </c>
      <c r="C214" s="389"/>
    </row>
    <row r="215" spans="1:3" ht="21" x14ac:dyDescent="0.25">
      <c r="A215" s="394"/>
      <c r="B215" s="166" t="s">
        <v>602</v>
      </c>
      <c r="C215" s="389"/>
    </row>
    <row r="216" spans="1:3" ht="21" x14ac:dyDescent="0.25">
      <c r="A216" s="394"/>
      <c r="B216" s="166" t="s">
        <v>605</v>
      </c>
      <c r="C216" s="389"/>
    </row>
    <row r="217" spans="1:3" ht="21" x14ac:dyDescent="0.25">
      <c r="A217" s="388" t="s">
        <v>634</v>
      </c>
      <c r="B217" s="166" t="s">
        <v>530</v>
      </c>
      <c r="C217" s="389"/>
    </row>
    <row r="218" spans="1:3" s="151" customFormat="1" ht="21" x14ac:dyDescent="0.25">
      <c r="A218" s="388"/>
      <c r="B218" s="166" t="s">
        <v>602</v>
      </c>
      <c r="C218" s="389"/>
    </row>
    <row r="219" spans="1:3" ht="21" x14ac:dyDescent="0.25">
      <c r="A219" s="388"/>
      <c r="B219" s="166" t="s">
        <v>603</v>
      </c>
      <c r="C219" s="389"/>
    </row>
    <row r="220" spans="1:3" s="152" customFormat="1" ht="21" x14ac:dyDescent="0.25">
      <c r="A220" s="388"/>
      <c r="B220" s="167" t="s">
        <v>604</v>
      </c>
      <c r="C220" s="389"/>
    </row>
    <row r="221" spans="1:3" ht="21" x14ac:dyDescent="0.25">
      <c r="A221" s="352"/>
      <c r="B221" s="352"/>
      <c r="C221" s="352"/>
    </row>
    <row r="222" spans="1:3" ht="21" x14ac:dyDescent="0.25">
      <c r="A222" s="373" t="s">
        <v>311</v>
      </c>
      <c r="B222" s="373"/>
      <c r="C222" s="373"/>
    </row>
    <row r="223" spans="1:3" ht="21" x14ac:dyDescent="0.25">
      <c r="A223" s="390"/>
      <c r="B223" s="390"/>
      <c r="C223" s="93"/>
    </row>
    <row r="224" spans="1:3" ht="21" x14ac:dyDescent="0.25">
      <c r="A224" s="43" t="s">
        <v>0</v>
      </c>
      <c r="B224" s="43" t="s">
        <v>1</v>
      </c>
      <c r="C224" s="43" t="s">
        <v>2</v>
      </c>
    </row>
    <row r="225" spans="1:3" ht="21" x14ac:dyDescent="0.25">
      <c r="A225" s="42" t="s">
        <v>312</v>
      </c>
      <c r="B225" s="386" t="s">
        <v>313</v>
      </c>
      <c r="C225" s="391"/>
    </row>
    <row r="226" spans="1:3" ht="21" x14ac:dyDescent="0.25">
      <c r="A226" s="35" t="s">
        <v>314</v>
      </c>
      <c r="B226" s="386"/>
      <c r="C226" s="391"/>
    </row>
    <row r="227" spans="1:3" ht="63" x14ac:dyDescent="0.25">
      <c r="A227" s="35" t="s">
        <v>315</v>
      </c>
      <c r="B227" s="145" t="s">
        <v>349</v>
      </c>
      <c r="C227" s="391"/>
    </row>
    <row r="228" spans="1:3" ht="21" x14ac:dyDescent="0.25">
      <c r="A228" s="35" t="s">
        <v>316</v>
      </c>
      <c r="B228" s="386" t="s">
        <v>317</v>
      </c>
      <c r="C228" s="393"/>
    </row>
    <row r="229" spans="1:3" ht="21" x14ac:dyDescent="0.25">
      <c r="A229" s="42" t="s">
        <v>318</v>
      </c>
      <c r="B229" s="392"/>
      <c r="C229" s="393"/>
    </row>
    <row r="230" spans="1:3" ht="21" x14ac:dyDescent="0.35">
      <c r="A230" s="42" t="s">
        <v>319</v>
      </c>
      <c r="B230" s="148" t="s">
        <v>320</v>
      </c>
      <c r="C230" s="103"/>
    </row>
    <row r="231" spans="1:3" ht="21" x14ac:dyDescent="0.25">
      <c r="A231" s="42" t="s">
        <v>321</v>
      </c>
      <c r="B231" s="392" t="s">
        <v>322</v>
      </c>
      <c r="C231" s="389"/>
    </row>
    <row r="232" spans="1:3" ht="21" x14ac:dyDescent="0.25">
      <c r="A232" s="42" t="s">
        <v>323</v>
      </c>
      <c r="B232" s="392"/>
      <c r="C232" s="389"/>
    </row>
    <row r="233" spans="1:3" ht="42" x14ac:dyDescent="0.35">
      <c r="A233" s="24" t="s">
        <v>324</v>
      </c>
      <c r="B233" s="148" t="s">
        <v>353</v>
      </c>
      <c r="C233" s="103"/>
    </row>
    <row r="234" spans="1:3" ht="42" x14ac:dyDescent="0.35">
      <c r="A234" s="13" t="s">
        <v>325</v>
      </c>
      <c r="B234" s="392" t="s">
        <v>326</v>
      </c>
      <c r="C234" s="393"/>
    </row>
    <row r="235" spans="1:3" ht="21" x14ac:dyDescent="0.35">
      <c r="A235" s="13" t="s">
        <v>327</v>
      </c>
      <c r="B235" s="392"/>
      <c r="C235" s="393"/>
    </row>
    <row r="236" spans="1:3" ht="21" x14ac:dyDescent="0.35">
      <c r="A236" s="13" t="s">
        <v>328</v>
      </c>
      <c r="B236" s="148" t="s">
        <v>329</v>
      </c>
      <c r="C236" s="102"/>
    </row>
    <row r="237" spans="1:3" ht="21" x14ac:dyDescent="0.35">
      <c r="A237" s="13" t="s">
        <v>330</v>
      </c>
      <c r="B237" s="392" t="s">
        <v>352</v>
      </c>
      <c r="C237" s="393"/>
    </row>
    <row r="238" spans="1:3" ht="21" x14ac:dyDescent="0.35">
      <c r="A238" s="13" t="s">
        <v>331</v>
      </c>
      <c r="B238" s="392"/>
      <c r="C238" s="393"/>
    </row>
    <row r="239" spans="1:3" ht="21" x14ac:dyDescent="0.35">
      <c r="A239" s="13" t="s">
        <v>332</v>
      </c>
      <c r="B239" s="392"/>
      <c r="C239" s="393"/>
    </row>
    <row r="240" spans="1:3" ht="21" x14ac:dyDescent="0.35">
      <c r="A240" s="13" t="s">
        <v>333</v>
      </c>
      <c r="B240" s="395"/>
      <c r="C240" s="393"/>
    </row>
    <row r="241" spans="1:3" ht="21" x14ac:dyDescent="0.35">
      <c r="A241" s="13" t="s">
        <v>334</v>
      </c>
      <c r="B241" s="395"/>
      <c r="C241" s="393"/>
    </row>
    <row r="242" spans="1:3" ht="42" x14ac:dyDescent="0.35">
      <c r="A242" s="13" t="s">
        <v>335</v>
      </c>
      <c r="B242" s="392" t="s">
        <v>350</v>
      </c>
      <c r="C242" s="393"/>
    </row>
    <row r="243" spans="1:3" ht="21" x14ac:dyDescent="0.35">
      <c r="A243" s="13" t="s">
        <v>336</v>
      </c>
      <c r="B243" s="392"/>
      <c r="C243" s="393"/>
    </row>
    <row r="244" spans="1:3" ht="21" x14ac:dyDescent="0.35">
      <c r="A244" s="13" t="s">
        <v>337</v>
      </c>
      <c r="B244" s="392"/>
      <c r="C244" s="393"/>
    </row>
    <row r="245" spans="1:3" ht="42" x14ac:dyDescent="0.35">
      <c r="A245" s="24" t="s">
        <v>338</v>
      </c>
      <c r="B245" s="149" t="s">
        <v>358</v>
      </c>
      <c r="C245" s="102"/>
    </row>
    <row r="246" spans="1:3" ht="84" x14ac:dyDescent="0.35">
      <c r="A246" s="24" t="s">
        <v>339</v>
      </c>
      <c r="B246" s="148" t="s">
        <v>351</v>
      </c>
      <c r="C246" s="102"/>
    </row>
    <row r="247" spans="1:3" ht="126" x14ac:dyDescent="0.35">
      <c r="A247" s="24" t="s">
        <v>340</v>
      </c>
      <c r="B247" s="148" t="s">
        <v>354</v>
      </c>
      <c r="C247" s="102"/>
    </row>
    <row r="248" spans="1:3" ht="63" x14ac:dyDescent="0.35">
      <c r="A248" s="24" t="s">
        <v>341</v>
      </c>
      <c r="B248" s="148" t="s">
        <v>355</v>
      </c>
      <c r="C248" s="102"/>
    </row>
    <row r="249" spans="1:3" ht="84" x14ac:dyDescent="0.35">
      <c r="A249" s="24" t="s">
        <v>342</v>
      </c>
      <c r="B249" s="148" t="s">
        <v>356</v>
      </c>
      <c r="C249" s="102"/>
    </row>
    <row r="250" spans="1:3" ht="63" x14ac:dyDescent="0.35">
      <c r="A250" s="35" t="s">
        <v>343</v>
      </c>
      <c r="B250" s="148" t="s">
        <v>357</v>
      </c>
      <c r="C250" s="103"/>
    </row>
    <row r="251" spans="1:3" ht="21" x14ac:dyDescent="0.35">
      <c r="A251" s="35" t="s">
        <v>344</v>
      </c>
      <c r="B251" s="148" t="s">
        <v>345</v>
      </c>
      <c r="C251" s="103"/>
    </row>
    <row r="252" spans="1:3" ht="63" x14ac:dyDescent="0.35">
      <c r="A252" s="24" t="s">
        <v>346</v>
      </c>
      <c r="B252" s="148" t="s">
        <v>359</v>
      </c>
      <c r="C252" s="102"/>
    </row>
    <row r="253" spans="1:3" s="152" customFormat="1" ht="21" x14ac:dyDescent="0.35">
      <c r="A253" s="13" t="s">
        <v>347</v>
      </c>
      <c r="B253" s="145" t="s">
        <v>348</v>
      </c>
      <c r="C253" s="102"/>
    </row>
    <row r="254" spans="1:3" x14ac:dyDescent="0.25">
      <c r="A254" s="372"/>
      <c r="B254" s="372"/>
      <c r="C254" s="372"/>
    </row>
    <row r="255" spans="1:3" ht="21" x14ac:dyDescent="0.25">
      <c r="A255" s="373" t="s">
        <v>772</v>
      </c>
      <c r="B255" s="373"/>
      <c r="C255" s="373"/>
    </row>
    <row r="256" spans="1:3" x14ac:dyDescent="0.25">
      <c r="A256" s="93"/>
      <c r="B256" s="93"/>
      <c r="C256" s="93"/>
    </row>
    <row r="257" spans="1:31" ht="21" x14ac:dyDescent="0.25">
      <c r="A257" s="43" t="s">
        <v>0</v>
      </c>
      <c r="B257" s="43" t="s">
        <v>1</v>
      </c>
      <c r="C257" s="43" t="s">
        <v>2</v>
      </c>
      <c r="D257" s="71"/>
      <c r="E257" s="71"/>
      <c r="F257" s="71"/>
      <c r="G257" s="71"/>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row>
    <row r="258" spans="1:31" ht="210" x14ac:dyDescent="0.25">
      <c r="A258" s="142" t="s">
        <v>241</v>
      </c>
      <c r="B258" s="146" t="s">
        <v>244</v>
      </c>
      <c r="C258" s="146"/>
      <c r="D258" s="71"/>
      <c r="E258" s="71"/>
      <c r="F258" s="71"/>
      <c r="G258" s="71"/>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row>
    <row r="259" spans="1:31" ht="42" x14ac:dyDescent="0.25">
      <c r="A259" s="129" t="s">
        <v>243</v>
      </c>
      <c r="B259" s="89" t="s">
        <v>246</v>
      </c>
      <c r="C259" s="89"/>
      <c r="D259" s="71"/>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row>
    <row r="260" spans="1:31" x14ac:dyDescent="0.25">
      <c r="A260" s="376"/>
      <c r="B260" s="376"/>
      <c r="C260" s="376"/>
      <c r="D260" s="71"/>
      <c r="E260" s="71"/>
      <c r="F260" s="71"/>
      <c r="G260" s="71"/>
      <c r="H260" s="71"/>
      <c r="I260" s="71"/>
      <c r="J260" s="71"/>
      <c r="K260" s="71"/>
      <c r="L260" s="71"/>
      <c r="M260" s="71"/>
      <c r="N260" s="71"/>
      <c r="O260" s="71"/>
      <c r="P260" s="71"/>
      <c r="Q260" s="71"/>
      <c r="R260" s="71"/>
      <c r="S260" s="71"/>
      <c r="T260" s="71"/>
      <c r="U260" s="71"/>
      <c r="V260" s="71"/>
      <c r="W260" s="71"/>
      <c r="X260" s="71"/>
      <c r="Y260" s="71"/>
      <c r="Z260" s="71"/>
      <c r="AA260" s="71"/>
      <c r="AB260" s="71"/>
      <c r="AC260" s="71"/>
      <c r="AD260" s="71"/>
      <c r="AE260" s="71"/>
    </row>
    <row r="261" spans="1:31" ht="21" x14ac:dyDescent="0.25">
      <c r="A261" s="373" t="s">
        <v>138</v>
      </c>
      <c r="B261" s="373"/>
      <c r="C261" s="373"/>
      <c r="D261" s="71"/>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row>
    <row r="262" spans="1:31" x14ac:dyDescent="0.25">
      <c r="A262" s="400"/>
      <c r="B262" s="400"/>
      <c r="C262" s="400"/>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row>
    <row r="263" spans="1:31" ht="21" x14ac:dyDescent="0.25">
      <c r="A263" s="150" t="s">
        <v>0</v>
      </c>
      <c r="B263" s="150" t="s">
        <v>1</v>
      </c>
      <c r="C263" s="150" t="s">
        <v>2</v>
      </c>
      <c r="D263" s="71"/>
      <c r="E263" s="71"/>
      <c r="F263" s="71"/>
      <c r="G263" s="71"/>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row>
    <row r="264" spans="1:31" ht="84" x14ac:dyDescent="0.25">
      <c r="A264" s="42" t="s">
        <v>139</v>
      </c>
      <c r="B264" s="39" t="s">
        <v>140</v>
      </c>
      <c r="C264" s="148"/>
      <c r="D264" s="71"/>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row>
    <row r="265" spans="1:31" ht="84" x14ac:dyDescent="0.25">
      <c r="A265" s="42" t="s">
        <v>141</v>
      </c>
      <c r="B265" s="39" t="s">
        <v>142</v>
      </c>
      <c r="C265" s="148" t="s">
        <v>143</v>
      </c>
      <c r="D265" s="71"/>
      <c r="E265" s="71"/>
      <c r="F265" s="71"/>
      <c r="G265" s="71"/>
      <c r="H265" s="71"/>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row>
    <row r="266" spans="1:31" ht="63" x14ac:dyDescent="0.25">
      <c r="A266" s="42" t="s">
        <v>144</v>
      </c>
      <c r="B266" s="39" t="s">
        <v>145</v>
      </c>
      <c r="C266" s="148" t="s">
        <v>146</v>
      </c>
      <c r="D266" s="71"/>
      <c r="E266" s="71"/>
      <c r="F266" s="71"/>
      <c r="G266" s="71"/>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row>
    <row r="267" spans="1:31" ht="42" x14ac:dyDescent="0.25">
      <c r="A267" s="42" t="s">
        <v>147</v>
      </c>
      <c r="B267" s="39" t="s">
        <v>148</v>
      </c>
      <c r="C267" s="148"/>
      <c r="D267" s="71"/>
      <c r="E267" s="71"/>
      <c r="F267" s="71"/>
      <c r="G267" s="71"/>
      <c r="H267" s="71"/>
      <c r="I267" s="71"/>
      <c r="J267" s="71"/>
      <c r="K267" s="71"/>
      <c r="L267" s="71"/>
      <c r="M267" s="71"/>
      <c r="N267" s="71"/>
      <c r="O267" s="71"/>
      <c r="P267" s="71"/>
      <c r="Q267" s="71"/>
      <c r="R267" s="71"/>
      <c r="S267" s="71"/>
      <c r="T267" s="71"/>
      <c r="U267" s="71"/>
      <c r="V267" s="71"/>
      <c r="W267" s="71"/>
      <c r="X267" s="71"/>
      <c r="Y267" s="71"/>
      <c r="Z267" s="71"/>
      <c r="AA267" s="71"/>
      <c r="AB267" s="71"/>
      <c r="AC267" s="71"/>
      <c r="AD267" s="71"/>
      <c r="AE267" s="71"/>
    </row>
    <row r="268" spans="1:31" s="152" customFormat="1" ht="42" x14ac:dyDescent="0.25">
      <c r="A268" s="42" t="s">
        <v>149</v>
      </c>
      <c r="B268" s="39" t="s">
        <v>150</v>
      </c>
      <c r="C268" s="148"/>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5">
      <c r="A269" s="376"/>
      <c r="B269" s="376"/>
      <c r="C269" s="376"/>
      <c r="D269" s="71"/>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c r="AC269" s="71"/>
      <c r="AD269" s="71"/>
      <c r="AE269" s="71"/>
    </row>
    <row r="270" spans="1:31" ht="21" x14ac:dyDescent="0.25">
      <c r="A270" s="373" t="s">
        <v>160</v>
      </c>
      <c r="B270" s="373"/>
      <c r="C270" s="373"/>
      <c r="D270" s="71"/>
      <c r="E270" s="71"/>
      <c r="F270" s="71"/>
      <c r="G270" s="71"/>
      <c r="H270" s="71"/>
      <c r="I270" s="71"/>
      <c r="J270" s="71"/>
      <c r="K270" s="71"/>
      <c r="L270" s="71"/>
      <c r="M270" s="71"/>
      <c r="N270" s="71"/>
      <c r="O270" s="71"/>
      <c r="P270" s="71"/>
      <c r="Q270" s="71"/>
      <c r="R270" s="71"/>
      <c r="S270" s="71"/>
      <c r="T270" s="71"/>
      <c r="U270" s="71"/>
      <c r="V270" s="71"/>
      <c r="W270" s="71"/>
      <c r="X270" s="71"/>
      <c r="Y270" s="71"/>
      <c r="Z270" s="71"/>
      <c r="AA270" s="71"/>
      <c r="AB270" s="71"/>
      <c r="AC270" s="71"/>
      <c r="AD270" s="71"/>
      <c r="AE270" s="71"/>
    </row>
    <row r="271" spans="1:31" x14ac:dyDescent="0.25">
      <c r="A271" s="376"/>
      <c r="B271" s="376"/>
      <c r="C271" s="376"/>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row>
    <row r="272" spans="1:31" ht="21" x14ac:dyDescent="0.25">
      <c r="A272" s="150" t="s">
        <v>0</v>
      </c>
      <c r="B272" s="150" t="s">
        <v>1</v>
      </c>
      <c r="C272" s="150" t="s">
        <v>2</v>
      </c>
      <c r="D272" s="71"/>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row>
    <row r="273" spans="1:31" ht="63" x14ac:dyDescent="0.25">
      <c r="A273" s="396" t="s">
        <v>36</v>
      </c>
      <c r="B273" s="123" t="s">
        <v>699</v>
      </c>
      <c r="C273" s="123" t="s">
        <v>38</v>
      </c>
      <c r="D273" s="71"/>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row>
    <row r="274" spans="1:31" ht="42" x14ac:dyDescent="0.25">
      <c r="A274" s="397"/>
      <c r="B274" s="51" t="s">
        <v>700</v>
      </c>
      <c r="C274" s="52"/>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row>
    <row r="275" spans="1:31" ht="21" x14ac:dyDescent="0.25">
      <c r="A275" s="397"/>
      <c r="B275" s="51" t="s">
        <v>701</v>
      </c>
      <c r="C275" s="5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row>
    <row r="276" spans="1:31" ht="63" x14ac:dyDescent="0.25">
      <c r="A276" s="398" t="s">
        <v>41</v>
      </c>
      <c r="B276" s="51" t="s">
        <v>702</v>
      </c>
      <c r="C276" s="89" t="s">
        <v>38</v>
      </c>
      <c r="D276" s="71"/>
      <c r="E276" s="71"/>
      <c r="F276" s="71"/>
      <c r="G276" s="71"/>
      <c r="H276" s="71"/>
      <c r="I276" s="71"/>
      <c r="J276" s="71"/>
      <c r="K276" s="71"/>
      <c r="L276" s="71"/>
      <c r="M276" s="71"/>
      <c r="N276" s="71"/>
      <c r="O276" s="71"/>
      <c r="P276" s="71"/>
      <c r="Q276" s="71"/>
      <c r="R276" s="71"/>
      <c r="S276" s="71"/>
      <c r="T276" s="71"/>
      <c r="U276" s="71"/>
      <c r="V276" s="71"/>
      <c r="W276" s="71"/>
      <c r="X276" s="71"/>
      <c r="Y276" s="71"/>
      <c r="Z276" s="71"/>
      <c r="AA276" s="71"/>
      <c r="AB276" s="71"/>
      <c r="AC276" s="71"/>
      <c r="AD276" s="71"/>
      <c r="AE276" s="71"/>
    </row>
    <row r="277" spans="1:31" ht="42" x14ac:dyDescent="0.25">
      <c r="A277" s="398"/>
      <c r="B277" s="51" t="s">
        <v>703</v>
      </c>
      <c r="C277" s="51"/>
      <c r="D277" s="71"/>
      <c r="E277" s="71"/>
      <c r="F277" s="71"/>
      <c r="G277" s="71"/>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row>
    <row r="278" spans="1:31" ht="21" x14ac:dyDescent="0.25">
      <c r="A278" s="399"/>
      <c r="B278" s="62" t="s">
        <v>704</v>
      </c>
      <c r="C278" s="5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row>
    <row r="279" spans="1:31" ht="21" x14ac:dyDescent="0.35">
      <c r="A279" s="346"/>
      <c r="B279" s="346"/>
      <c r="C279" s="346"/>
      <c r="D279" s="71"/>
      <c r="E279" s="71"/>
      <c r="F279" s="71"/>
      <c r="G279" s="71"/>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row>
    <row r="280" spans="1:31" ht="21" x14ac:dyDescent="0.25">
      <c r="A280" s="373" t="s">
        <v>456</v>
      </c>
      <c r="B280" s="373"/>
      <c r="C280" s="373"/>
      <c r="D280" s="71"/>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row>
    <row r="281" spans="1:31" ht="21" x14ac:dyDescent="0.35">
      <c r="A281" s="346"/>
      <c r="B281" s="346"/>
      <c r="C281" s="346"/>
      <c r="D281" s="71"/>
      <c r="E281" s="71"/>
      <c r="F281" s="71"/>
      <c r="G281" s="71"/>
      <c r="H281" s="71"/>
      <c r="I281" s="71"/>
      <c r="J281" s="71"/>
      <c r="K281" s="71"/>
      <c r="L281" s="71"/>
      <c r="M281" s="71"/>
      <c r="N281" s="71"/>
      <c r="O281" s="71"/>
      <c r="P281" s="71"/>
      <c r="Q281" s="71"/>
      <c r="R281" s="71"/>
      <c r="S281" s="71"/>
      <c r="T281" s="71"/>
      <c r="U281" s="71"/>
      <c r="V281" s="71"/>
      <c r="W281" s="71"/>
      <c r="X281" s="71"/>
      <c r="Y281" s="71"/>
      <c r="Z281" s="71"/>
      <c r="AA281" s="71"/>
      <c r="AB281" s="71"/>
      <c r="AC281" s="71"/>
      <c r="AD281" s="71"/>
      <c r="AE281" s="71"/>
    </row>
    <row r="282" spans="1:31" ht="21" x14ac:dyDescent="0.25">
      <c r="A282" s="148" t="s">
        <v>0</v>
      </c>
      <c r="B282" s="148" t="s">
        <v>1</v>
      </c>
      <c r="C282" s="148" t="s">
        <v>2</v>
      </c>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row>
    <row r="283" spans="1:31" ht="21" x14ac:dyDescent="0.25">
      <c r="A283" s="144" t="s">
        <v>363</v>
      </c>
      <c r="B283" s="146" t="s">
        <v>364</v>
      </c>
      <c r="C283" s="146"/>
      <c r="D283" s="71"/>
      <c r="E283" s="71"/>
      <c r="F283" s="71"/>
      <c r="G283" s="71"/>
      <c r="H283" s="71"/>
      <c r="I283" s="71"/>
      <c r="J283" s="71"/>
      <c r="K283" s="71"/>
      <c r="L283" s="71"/>
      <c r="M283" s="71"/>
      <c r="N283" s="71"/>
      <c r="O283" s="71"/>
      <c r="P283" s="71"/>
      <c r="Q283" s="71"/>
      <c r="R283" s="71"/>
      <c r="S283" s="71"/>
      <c r="T283" s="71"/>
      <c r="U283" s="71"/>
      <c r="V283" s="71"/>
      <c r="W283" s="71"/>
      <c r="X283" s="71"/>
      <c r="Y283" s="71"/>
      <c r="Z283" s="71"/>
      <c r="AA283" s="71"/>
      <c r="AB283" s="71"/>
      <c r="AC283" s="71"/>
      <c r="AD283" s="71"/>
      <c r="AE283" s="71"/>
    </row>
    <row r="284" spans="1:31" ht="21" x14ac:dyDescent="0.25">
      <c r="A284" s="144" t="s">
        <v>365</v>
      </c>
      <c r="B284" s="146" t="s">
        <v>366</v>
      </c>
      <c r="C284" s="146"/>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row>
    <row r="285" spans="1:31" ht="21" x14ac:dyDescent="0.25">
      <c r="A285" s="144" t="s">
        <v>367</v>
      </c>
      <c r="B285" s="146" t="s">
        <v>368</v>
      </c>
      <c r="C285" s="146"/>
      <c r="D285" s="71"/>
      <c r="E285" s="71"/>
      <c r="F285" s="71"/>
      <c r="G285" s="71"/>
      <c r="H285" s="71"/>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row>
    <row r="286" spans="1:31" ht="21" x14ac:dyDescent="0.25">
      <c r="A286" s="144" t="s">
        <v>369</v>
      </c>
      <c r="B286" s="146" t="s">
        <v>370</v>
      </c>
      <c r="C286" s="146"/>
      <c r="D286" s="71"/>
      <c r="E286" s="71"/>
      <c r="F286" s="71"/>
      <c r="G286" s="71"/>
      <c r="H286" s="71"/>
      <c r="I286" s="71"/>
      <c r="J286" s="71"/>
      <c r="K286" s="71"/>
      <c r="L286" s="71"/>
      <c r="M286" s="71"/>
      <c r="N286" s="71"/>
      <c r="O286" s="71"/>
      <c r="P286" s="71"/>
      <c r="Q286" s="71"/>
      <c r="R286" s="71"/>
      <c r="S286" s="71"/>
      <c r="T286" s="71"/>
      <c r="U286" s="71"/>
      <c r="V286" s="71"/>
      <c r="W286" s="71"/>
      <c r="X286" s="71"/>
      <c r="Y286" s="71"/>
      <c r="Z286" s="71"/>
      <c r="AA286" s="71"/>
      <c r="AB286" s="71"/>
      <c r="AC286" s="71"/>
      <c r="AD286" s="71"/>
      <c r="AE286" s="71"/>
    </row>
    <row r="287" spans="1:31" ht="21" x14ac:dyDescent="0.25">
      <c r="A287" s="144" t="s">
        <v>371</v>
      </c>
      <c r="B287" s="146" t="s">
        <v>372</v>
      </c>
      <c r="C287" s="146"/>
      <c r="D287" s="71"/>
      <c r="E287" s="71"/>
      <c r="F287" s="71"/>
      <c r="G287" s="71"/>
      <c r="H287" s="71"/>
      <c r="I287" s="71"/>
      <c r="J287" s="71"/>
      <c r="K287" s="71"/>
      <c r="L287" s="71"/>
      <c r="M287" s="71"/>
      <c r="N287" s="71"/>
      <c r="O287" s="71"/>
      <c r="P287" s="71"/>
      <c r="Q287" s="71"/>
      <c r="R287" s="71"/>
      <c r="S287" s="71"/>
      <c r="T287" s="71"/>
      <c r="U287" s="71"/>
      <c r="V287" s="71"/>
      <c r="W287" s="71"/>
      <c r="X287" s="71"/>
      <c r="Y287" s="71"/>
      <c r="Z287" s="71"/>
      <c r="AA287" s="71"/>
      <c r="AB287" s="71"/>
      <c r="AC287" s="71"/>
      <c r="AD287" s="71"/>
      <c r="AE287" s="71"/>
    </row>
    <row r="288" spans="1:31" ht="63" x14ac:dyDescent="0.25">
      <c r="A288" s="144" t="s">
        <v>373</v>
      </c>
      <c r="B288" s="146" t="s">
        <v>455</v>
      </c>
      <c r="C288" s="146" t="s">
        <v>374</v>
      </c>
      <c r="D288" s="71"/>
      <c r="E288" s="71"/>
      <c r="F288" s="71"/>
      <c r="G288" s="71"/>
      <c r="H288" s="71"/>
      <c r="I288" s="71"/>
      <c r="J288" s="71"/>
      <c r="K288" s="71"/>
      <c r="L288" s="71"/>
      <c r="M288" s="71"/>
      <c r="N288" s="71"/>
      <c r="O288" s="71"/>
      <c r="P288" s="71"/>
      <c r="Q288" s="71"/>
      <c r="R288" s="71"/>
      <c r="S288" s="71"/>
      <c r="T288" s="71"/>
      <c r="U288" s="71"/>
      <c r="V288" s="71"/>
      <c r="W288" s="71"/>
      <c r="X288" s="71"/>
      <c r="Y288" s="71"/>
      <c r="Z288" s="71"/>
      <c r="AA288" s="71"/>
      <c r="AB288" s="71"/>
      <c r="AC288" s="71"/>
      <c r="AD288" s="71"/>
      <c r="AE288" s="71"/>
    </row>
    <row r="289" spans="1:31" ht="168" x14ac:dyDescent="0.25">
      <c r="A289" s="144" t="s">
        <v>375</v>
      </c>
      <c r="B289" s="146" t="s">
        <v>457</v>
      </c>
      <c r="C289" s="146" t="s">
        <v>376</v>
      </c>
      <c r="D289" s="71"/>
      <c r="E289" s="71"/>
      <c r="F289" s="71"/>
      <c r="G289" s="71"/>
      <c r="H289" s="71"/>
      <c r="I289" s="71"/>
      <c r="J289" s="71"/>
      <c r="K289" s="71"/>
      <c r="L289" s="71"/>
      <c r="M289" s="71"/>
      <c r="N289" s="71"/>
      <c r="O289" s="71"/>
      <c r="P289" s="71"/>
      <c r="Q289" s="71"/>
      <c r="R289" s="71"/>
      <c r="S289" s="71"/>
      <c r="T289" s="71"/>
      <c r="U289" s="71"/>
      <c r="V289" s="71"/>
      <c r="W289" s="71"/>
      <c r="X289" s="71"/>
      <c r="Y289" s="71"/>
      <c r="Z289" s="71"/>
      <c r="AA289" s="71"/>
      <c r="AB289" s="71"/>
      <c r="AC289" s="71"/>
      <c r="AD289" s="71"/>
      <c r="AE289" s="71"/>
    </row>
    <row r="290" spans="1:31" ht="168" x14ac:dyDescent="0.25">
      <c r="A290" s="144" t="s">
        <v>377</v>
      </c>
      <c r="B290" s="146" t="s">
        <v>378</v>
      </c>
      <c r="C290" s="146" t="s">
        <v>379</v>
      </c>
      <c r="D290" s="71"/>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1"/>
      <c r="AD290" s="71"/>
      <c r="AE290" s="71"/>
    </row>
    <row r="291" spans="1:31" ht="84" x14ac:dyDescent="0.25">
      <c r="A291" s="144" t="s">
        <v>380</v>
      </c>
      <c r="B291" s="146" t="s">
        <v>381</v>
      </c>
      <c r="C291" s="146" t="s">
        <v>382</v>
      </c>
      <c r="D291" s="71"/>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1"/>
    </row>
    <row r="292" spans="1:31" ht="105" x14ac:dyDescent="0.25">
      <c r="A292" s="161" t="s">
        <v>383</v>
      </c>
      <c r="B292" s="146" t="s">
        <v>458</v>
      </c>
      <c r="C292" s="146"/>
      <c r="D292" s="71"/>
      <c r="E292" s="71"/>
      <c r="F292" s="71"/>
      <c r="G292" s="71"/>
      <c r="H292" s="71"/>
      <c r="I292" s="71"/>
      <c r="J292" s="71"/>
      <c r="K292" s="71"/>
      <c r="L292" s="71"/>
      <c r="M292" s="71"/>
      <c r="N292" s="71"/>
      <c r="O292" s="71"/>
      <c r="P292" s="71"/>
      <c r="Q292" s="71"/>
      <c r="R292" s="71"/>
      <c r="S292" s="71"/>
      <c r="T292" s="71"/>
      <c r="U292" s="71"/>
      <c r="V292" s="71"/>
      <c r="W292" s="71"/>
      <c r="X292" s="71"/>
      <c r="Y292" s="71"/>
      <c r="Z292" s="71"/>
      <c r="AA292" s="71"/>
      <c r="AB292" s="71"/>
      <c r="AC292" s="71"/>
      <c r="AD292" s="71"/>
      <c r="AE292" s="71"/>
    </row>
    <row r="293" spans="1:31" ht="21" x14ac:dyDescent="0.25">
      <c r="A293" s="161" t="s">
        <v>384</v>
      </c>
      <c r="B293" s="146" t="s">
        <v>459</v>
      </c>
      <c r="C293" s="146"/>
      <c r="D293" s="71"/>
      <c r="E293" s="71"/>
      <c r="F293" s="71"/>
      <c r="G293" s="71"/>
      <c r="H293" s="71"/>
      <c r="I293" s="71"/>
      <c r="J293" s="71"/>
      <c r="K293" s="71"/>
      <c r="L293" s="71"/>
      <c r="M293" s="71"/>
      <c r="N293" s="71"/>
      <c r="O293" s="71"/>
      <c r="P293" s="71"/>
      <c r="Q293" s="71"/>
      <c r="R293" s="71"/>
      <c r="S293" s="71"/>
      <c r="T293" s="71"/>
      <c r="U293" s="71"/>
      <c r="V293" s="71"/>
      <c r="W293" s="71"/>
      <c r="X293" s="71"/>
      <c r="Y293" s="71"/>
      <c r="Z293" s="71"/>
      <c r="AA293" s="71"/>
      <c r="AB293" s="71"/>
      <c r="AC293" s="71"/>
      <c r="AD293" s="71"/>
      <c r="AE293" s="71"/>
    </row>
    <row r="294" spans="1:31" ht="21" x14ac:dyDescent="0.25">
      <c r="A294" s="161" t="s">
        <v>385</v>
      </c>
      <c r="B294" s="146" t="s">
        <v>460</v>
      </c>
      <c r="C294" s="146"/>
      <c r="D294" s="71"/>
      <c r="E294" s="71"/>
      <c r="F294" s="71"/>
      <c r="G294" s="71"/>
      <c r="H294" s="71"/>
      <c r="I294" s="71"/>
      <c r="J294" s="71"/>
      <c r="K294" s="71"/>
      <c r="L294" s="71"/>
      <c r="M294" s="71"/>
      <c r="N294" s="71"/>
      <c r="O294" s="71"/>
      <c r="P294" s="71"/>
      <c r="Q294" s="71"/>
      <c r="R294" s="71"/>
      <c r="S294" s="71"/>
      <c r="T294" s="71"/>
      <c r="U294" s="71"/>
      <c r="V294" s="71"/>
      <c r="W294" s="71"/>
      <c r="X294" s="71"/>
      <c r="Y294" s="71"/>
      <c r="Z294" s="71"/>
      <c r="AA294" s="71"/>
      <c r="AB294" s="71"/>
      <c r="AC294" s="71"/>
      <c r="AD294" s="71"/>
      <c r="AE294" s="71"/>
    </row>
    <row r="295" spans="1:31" ht="63" x14ac:dyDescent="0.25">
      <c r="A295" s="115" t="s">
        <v>386</v>
      </c>
      <c r="B295" s="146" t="s">
        <v>460</v>
      </c>
      <c r="C295" s="146"/>
      <c r="D295" s="71"/>
      <c r="E295" s="71"/>
      <c r="F295" s="71"/>
      <c r="G295" s="71"/>
      <c r="H295" s="71"/>
      <c r="I295" s="71"/>
      <c r="J295" s="71"/>
      <c r="K295" s="71"/>
      <c r="L295" s="71"/>
      <c r="M295" s="71"/>
      <c r="N295" s="71"/>
      <c r="O295" s="71"/>
      <c r="P295" s="71"/>
      <c r="Q295" s="71"/>
      <c r="R295" s="71"/>
      <c r="S295" s="71"/>
      <c r="T295" s="71"/>
      <c r="U295" s="71"/>
      <c r="V295" s="71"/>
      <c r="W295" s="71"/>
      <c r="X295" s="71"/>
      <c r="Y295" s="71"/>
      <c r="Z295" s="71"/>
      <c r="AA295" s="71"/>
      <c r="AB295" s="71"/>
      <c r="AC295" s="71"/>
      <c r="AD295" s="71"/>
      <c r="AE295" s="71"/>
    </row>
    <row r="296" spans="1:31" ht="42" x14ac:dyDescent="0.25">
      <c r="A296" s="115" t="s">
        <v>387</v>
      </c>
      <c r="B296" s="146" t="s">
        <v>460</v>
      </c>
      <c r="C296" s="146"/>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row>
    <row r="297" spans="1:31" ht="21" x14ac:dyDescent="0.25">
      <c r="A297" s="144" t="s">
        <v>388</v>
      </c>
      <c r="B297" s="146" t="s">
        <v>461</v>
      </c>
      <c r="C297" s="146"/>
      <c r="D297" s="71"/>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1"/>
      <c r="AC297" s="71"/>
      <c r="AD297" s="71"/>
      <c r="AE297" s="71"/>
    </row>
    <row r="298" spans="1:31" ht="273" x14ac:dyDescent="0.25">
      <c r="A298" s="115" t="s">
        <v>389</v>
      </c>
      <c r="B298" s="168" t="s">
        <v>390</v>
      </c>
      <c r="C298" s="146"/>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row>
    <row r="299" spans="1:31" ht="42" x14ac:dyDescent="0.25">
      <c r="A299" s="144" t="s">
        <v>391</v>
      </c>
      <c r="B299" s="146" t="s">
        <v>392</v>
      </c>
      <c r="C299" s="146" t="s">
        <v>393</v>
      </c>
      <c r="D299" s="71"/>
      <c r="E299" s="71"/>
      <c r="F299" s="71"/>
      <c r="G299" s="71"/>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row>
    <row r="300" spans="1:31" ht="63" x14ac:dyDescent="0.25">
      <c r="A300" s="144" t="s">
        <v>394</v>
      </c>
      <c r="B300" s="146" t="s">
        <v>395</v>
      </c>
      <c r="C300" s="146" t="s">
        <v>396</v>
      </c>
      <c r="D300" s="71"/>
      <c r="E300" s="71"/>
      <c r="F300" s="71"/>
      <c r="G300" s="71"/>
      <c r="H300" s="71"/>
      <c r="I300" s="71"/>
      <c r="J300" s="71"/>
      <c r="K300" s="71"/>
      <c r="L300" s="71"/>
      <c r="M300" s="71"/>
      <c r="N300" s="71"/>
      <c r="O300" s="71"/>
      <c r="P300" s="71"/>
      <c r="Q300" s="71"/>
      <c r="R300" s="71"/>
      <c r="S300" s="71"/>
      <c r="T300" s="71"/>
      <c r="U300" s="71"/>
      <c r="V300" s="71"/>
      <c r="W300" s="71"/>
      <c r="X300" s="71"/>
      <c r="Y300" s="71"/>
      <c r="Z300" s="71"/>
      <c r="AA300" s="71"/>
      <c r="AB300" s="71"/>
      <c r="AC300" s="71"/>
      <c r="AD300" s="71"/>
      <c r="AE300" s="71"/>
    </row>
    <row r="301" spans="1:31" ht="210" x14ac:dyDescent="0.25">
      <c r="A301" s="144" t="s">
        <v>398</v>
      </c>
      <c r="B301" s="146" t="s">
        <v>399</v>
      </c>
      <c r="C301" s="146" t="s">
        <v>400</v>
      </c>
      <c r="D301" s="71"/>
      <c r="E301" s="71"/>
      <c r="F301" s="71"/>
      <c r="G301" s="71"/>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row>
    <row r="302" spans="1:31" ht="21" x14ac:dyDescent="0.25">
      <c r="A302" s="144" t="s">
        <v>401</v>
      </c>
      <c r="B302" s="146" t="s">
        <v>402</v>
      </c>
      <c r="C302" s="11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row>
    <row r="303" spans="1:31" ht="21" x14ac:dyDescent="0.25">
      <c r="A303" s="144" t="s">
        <v>401</v>
      </c>
      <c r="B303" s="146" t="s">
        <v>403</v>
      </c>
      <c r="C303" s="169"/>
      <c r="D303" s="71"/>
      <c r="E303" s="71"/>
      <c r="F303" s="71"/>
      <c r="G303" s="71"/>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row>
    <row r="304" spans="1:31" ht="42" x14ac:dyDescent="0.25">
      <c r="A304" s="144" t="s">
        <v>404</v>
      </c>
      <c r="B304" s="146" t="s">
        <v>23</v>
      </c>
      <c r="C304" s="146" t="s">
        <v>405</v>
      </c>
      <c r="D304" s="71"/>
      <c r="E304" s="71"/>
      <c r="F304" s="71"/>
      <c r="G304" s="71"/>
      <c r="H304" s="71"/>
      <c r="I304" s="71"/>
      <c r="J304" s="71"/>
      <c r="K304" s="71"/>
      <c r="L304" s="71"/>
      <c r="M304" s="71"/>
      <c r="N304" s="71"/>
      <c r="O304" s="71"/>
      <c r="P304" s="71"/>
      <c r="Q304" s="71"/>
      <c r="R304" s="71"/>
      <c r="S304" s="71"/>
      <c r="T304" s="71"/>
      <c r="U304" s="71"/>
      <c r="V304" s="71"/>
      <c r="W304" s="71"/>
      <c r="X304" s="71"/>
      <c r="Y304" s="71"/>
      <c r="Z304" s="71"/>
      <c r="AA304" s="71"/>
      <c r="AB304" s="71"/>
      <c r="AC304" s="71"/>
      <c r="AD304" s="71"/>
      <c r="AE304" s="71"/>
    </row>
    <row r="305" spans="1:31" ht="105" x14ac:dyDescent="0.25">
      <c r="A305" s="144" t="s">
        <v>406</v>
      </c>
      <c r="B305" s="146" t="s">
        <v>407</v>
      </c>
      <c r="C305" s="146" t="s">
        <v>408</v>
      </c>
      <c r="D305" s="71"/>
      <c r="E305" s="71"/>
      <c r="F305" s="71"/>
      <c r="G305" s="71"/>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row>
    <row r="306" spans="1:31" ht="21" x14ac:dyDescent="0.25">
      <c r="A306" s="144" t="s">
        <v>409</v>
      </c>
      <c r="B306" s="146" t="s">
        <v>410</v>
      </c>
      <c r="C306" s="146" t="s">
        <v>411</v>
      </c>
      <c r="D306" s="71"/>
      <c r="E306" s="71"/>
      <c r="F306" s="71"/>
      <c r="G306" s="71"/>
      <c r="H306" s="71"/>
      <c r="I306" s="71"/>
      <c r="J306" s="71"/>
      <c r="K306" s="71"/>
      <c r="L306" s="71"/>
      <c r="M306" s="71"/>
      <c r="N306" s="71"/>
      <c r="O306" s="71"/>
      <c r="P306" s="71"/>
      <c r="Q306" s="71"/>
      <c r="R306" s="71"/>
      <c r="S306" s="71"/>
      <c r="T306" s="71"/>
      <c r="U306" s="71"/>
      <c r="V306" s="71"/>
      <c r="W306" s="71"/>
      <c r="X306" s="71"/>
      <c r="Y306" s="71"/>
      <c r="Z306" s="71"/>
      <c r="AA306" s="71"/>
      <c r="AB306" s="71"/>
      <c r="AC306" s="71"/>
      <c r="AD306" s="71"/>
      <c r="AE306" s="71"/>
    </row>
    <row r="307" spans="1:31" ht="42" x14ac:dyDescent="0.25">
      <c r="A307" s="144" t="s">
        <v>412</v>
      </c>
      <c r="B307" s="146" t="s">
        <v>413</v>
      </c>
      <c r="C307" s="146" t="s">
        <v>414</v>
      </c>
      <c r="D307" s="71"/>
      <c r="E307" s="71"/>
      <c r="F307" s="71"/>
      <c r="G307" s="71"/>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row>
    <row r="308" spans="1:31" ht="21" x14ac:dyDescent="0.25">
      <c r="A308" s="144" t="s">
        <v>415</v>
      </c>
      <c r="B308" s="111" t="s">
        <v>416</v>
      </c>
      <c r="C308" s="111" t="s">
        <v>417</v>
      </c>
      <c r="D308" s="71"/>
      <c r="E308" s="71"/>
      <c r="F308" s="71"/>
      <c r="G308" s="71"/>
      <c r="H308" s="71"/>
      <c r="I308" s="71"/>
      <c r="J308" s="71"/>
      <c r="K308" s="71"/>
      <c r="L308" s="71"/>
      <c r="M308" s="71"/>
      <c r="N308" s="71"/>
      <c r="O308" s="71"/>
      <c r="P308" s="71"/>
      <c r="Q308" s="71"/>
      <c r="R308" s="71"/>
      <c r="S308" s="71"/>
      <c r="T308" s="71"/>
      <c r="U308" s="71"/>
      <c r="V308" s="71"/>
      <c r="W308" s="71"/>
      <c r="X308" s="71"/>
      <c r="Y308" s="71"/>
      <c r="Z308" s="71"/>
      <c r="AA308" s="71"/>
      <c r="AB308" s="71"/>
      <c r="AC308" s="71"/>
      <c r="AD308" s="71"/>
      <c r="AE308" s="71"/>
    </row>
    <row r="309" spans="1:31" ht="105" x14ac:dyDescent="0.25">
      <c r="A309" s="144" t="s">
        <v>418</v>
      </c>
      <c r="B309" s="146" t="s">
        <v>419</v>
      </c>
      <c r="C309" s="146"/>
      <c r="D309" s="71"/>
      <c r="E309" s="71"/>
      <c r="F309" s="71"/>
      <c r="G309" s="71"/>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row>
    <row r="310" spans="1:31" ht="84" x14ac:dyDescent="0.25">
      <c r="A310" s="162" t="s">
        <v>420</v>
      </c>
      <c r="B310" s="146" t="s">
        <v>421</v>
      </c>
      <c r="C310" s="146" t="s">
        <v>422</v>
      </c>
      <c r="D310" s="71"/>
      <c r="E310" s="71"/>
      <c r="F310" s="71"/>
      <c r="G310" s="71"/>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row>
    <row r="311" spans="1:31" ht="126" x14ac:dyDescent="0.25">
      <c r="A311" s="162" t="s">
        <v>423</v>
      </c>
      <c r="B311" s="146" t="s">
        <v>424</v>
      </c>
      <c r="C311" s="110" t="s">
        <v>425</v>
      </c>
      <c r="D311" s="71"/>
      <c r="E311" s="71"/>
      <c r="F311" s="71"/>
      <c r="G311" s="71"/>
      <c r="H311" s="71"/>
      <c r="I311" s="71"/>
      <c r="J311" s="71"/>
      <c r="K311" s="71"/>
      <c r="L311" s="71"/>
      <c r="M311" s="71"/>
      <c r="N311" s="71"/>
      <c r="O311" s="71"/>
      <c r="P311" s="71"/>
      <c r="Q311" s="71"/>
      <c r="R311" s="71"/>
      <c r="S311" s="71"/>
      <c r="T311" s="71"/>
      <c r="U311" s="71"/>
      <c r="V311" s="71"/>
      <c r="W311" s="71"/>
      <c r="X311" s="71"/>
      <c r="Y311" s="71"/>
      <c r="Z311" s="71"/>
      <c r="AA311" s="71"/>
      <c r="AB311" s="71"/>
      <c r="AC311" s="71"/>
      <c r="AD311" s="71"/>
      <c r="AE311" s="71"/>
    </row>
    <row r="312" spans="1:31" ht="84" x14ac:dyDescent="0.25">
      <c r="A312" s="162" t="s">
        <v>426</v>
      </c>
      <c r="B312" s="110" t="s">
        <v>427</v>
      </c>
      <c r="C312" s="146" t="s">
        <v>428</v>
      </c>
      <c r="D312" s="71"/>
      <c r="E312" s="71"/>
      <c r="F312" s="71"/>
      <c r="G312" s="71"/>
      <c r="H312" s="71"/>
      <c r="I312" s="71"/>
      <c r="J312" s="71"/>
      <c r="K312" s="71"/>
      <c r="L312" s="71"/>
      <c r="M312" s="71"/>
      <c r="N312" s="71"/>
      <c r="O312" s="71"/>
      <c r="P312" s="71"/>
      <c r="Q312" s="71"/>
      <c r="R312" s="71"/>
      <c r="S312" s="71"/>
      <c r="T312" s="71"/>
      <c r="U312" s="71"/>
      <c r="V312" s="71"/>
      <c r="W312" s="71"/>
      <c r="X312" s="71"/>
      <c r="Y312" s="71"/>
      <c r="Z312" s="71"/>
      <c r="AA312" s="71"/>
      <c r="AB312" s="71"/>
      <c r="AC312" s="71"/>
      <c r="AD312" s="71"/>
      <c r="AE312" s="71"/>
    </row>
    <row r="313" spans="1:31" ht="21" x14ac:dyDescent="0.25">
      <c r="A313" s="162" t="s">
        <v>429</v>
      </c>
      <c r="B313" s="110" t="s">
        <v>430</v>
      </c>
      <c r="C313" s="146" t="s">
        <v>431</v>
      </c>
      <c r="D313" s="71"/>
      <c r="E313" s="71"/>
      <c r="F313" s="71"/>
      <c r="G313" s="71"/>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row>
    <row r="314" spans="1:31" ht="63" x14ac:dyDescent="0.25">
      <c r="A314" s="162" t="s">
        <v>432</v>
      </c>
      <c r="B314" s="110" t="s">
        <v>433</v>
      </c>
      <c r="C314" s="146" t="s">
        <v>434</v>
      </c>
      <c r="D314" s="71"/>
      <c r="E314" s="71"/>
      <c r="F314" s="71"/>
      <c r="G314" s="71"/>
      <c r="H314" s="71"/>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row>
    <row r="315" spans="1:31" ht="42" x14ac:dyDescent="0.25">
      <c r="A315" s="144" t="s">
        <v>435</v>
      </c>
      <c r="B315" s="111" t="s">
        <v>436</v>
      </c>
      <c r="C315" s="146" t="s">
        <v>437</v>
      </c>
      <c r="D315" s="71"/>
      <c r="E315" s="71"/>
      <c r="F315" s="71"/>
      <c r="G315" s="71"/>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row>
    <row r="316" spans="1:31" ht="84" x14ac:dyDescent="0.25">
      <c r="A316" s="144" t="s">
        <v>438</v>
      </c>
      <c r="B316" s="111" t="s">
        <v>439</v>
      </c>
      <c r="C316" s="146" t="s">
        <v>440</v>
      </c>
      <c r="D316" s="71"/>
      <c r="E316" s="71"/>
      <c r="F316" s="71"/>
      <c r="G316" s="71"/>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row>
    <row r="317" spans="1:31" ht="42" x14ac:dyDescent="0.25">
      <c r="A317" s="144" t="s">
        <v>441</v>
      </c>
      <c r="B317" s="111" t="s">
        <v>442</v>
      </c>
      <c r="C317" s="146" t="s">
        <v>443</v>
      </c>
      <c r="D317" s="71"/>
      <c r="E317" s="71"/>
      <c r="F317" s="71"/>
      <c r="G317" s="71"/>
      <c r="H317" s="71"/>
      <c r="I317" s="71"/>
      <c r="J317" s="71"/>
      <c r="K317" s="71"/>
      <c r="L317" s="71"/>
      <c r="M317" s="71"/>
      <c r="N317" s="71"/>
      <c r="O317" s="71"/>
      <c r="P317" s="71"/>
      <c r="Q317" s="71"/>
      <c r="R317" s="71"/>
      <c r="S317" s="71"/>
      <c r="T317" s="71"/>
      <c r="U317" s="71"/>
      <c r="V317" s="71"/>
      <c r="W317" s="71"/>
      <c r="X317" s="71"/>
      <c r="Y317" s="71"/>
      <c r="Z317" s="71"/>
      <c r="AA317" s="71"/>
      <c r="AB317" s="71"/>
      <c r="AC317" s="71"/>
      <c r="AD317" s="71"/>
      <c r="AE317" s="71"/>
    </row>
    <row r="318" spans="1:31" ht="126" x14ac:dyDescent="0.25">
      <c r="A318" s="144" t="s">
        <v>444</v>
      </c>
      <c r="B318" s="110" t="s">
        <v>427</v>
      </c>
      <c r="C318" s="146" t="s">
        <v>445</v>
      </c>
      <c r="D318" s="71"/>
      <c r="E318" s="71"/>
      <c r="F318" s="71"/>
      <c r="G318" s="71"/>
      <c r="H318" s="71"/>
      <c r="I318" s="71"/>
      <c r="J318" s="71"/>
      <c r="K318" s="71"/>
      <c r="L318" s="71"/>
      <c r="M318" s="71"/>
      <c r="N318" s="71"/>
      <c r="O318" s="71"/>
      <c r="P318" s="71"/>
      <c r="Q318" s="71"/>
      <c r="R318" s="71"/>
      <c r="S318" s="71"/>
      <c r="T318" s="71"/>
      <c r="U318" s="71"/>
      <c r="V318" s="71"/>
      <c r="W318" s="71"/>
      <c r="X318" s="71"/>
      <c r="Y318" s="71"/>
      <c r="Z318" s="71"/>
      <c r="AA318" s="71"/>
      <c r="AB318" s="71"/>
      <c r="AC318" s="71"/>
      <c r="AD318" s="71"/>
      <c r="AE318" s="71"/>
    </row>
    <row r="319" spans="1:31" ht="147" x14ac:dyDescent="0.25">
      <c r="A319" s="116" t="s">
        <v>446</v>
      </c>
      <c r="B319" s="109" t="s">
        <v>447</v>
      </c>
      <c r="C319" s="113"/>
      <c r="D319" s="71"/>
      <c r="E319" s="71"/>
      <c r="F319" s="71"/>
      <c r="G319" s="71"/>
      <c r="H319" s="71"/>
      <c r="I319" s="71"/>
      <c r="J319" s="71"/>
      <c r="K319" s="71"/>
      <c r="L319" s="71"/>
      <c r="M319" s="71"/>
      <c r="N319" s="71"/>
      <c r="O319" s="71"/>
      <c r="P319" s="71"/>
      <c r="Q319" s="71"/>
      <c r="R319" s="71"/>
      <c r="S319" s="71"/>
      <c r="T319" s="71"/>
      <c r="U319" s="71"/>
      <c r="V319" s="71"/>
      <c r="W319" s="71"/>
      <c r="X319" s="71"/>
      <c r="Y319" s="71"/>
      <c r="Z319" s="71"/>
      <c r="AA319" s="71"/>
      <c r="AB319" s="71"/>
      <c r="AC319" s="71"/>
      <c r="AD319" s="71"/>
      <c r="AE319" s="71"/>
    </row>
    <row r="320" spans="1:31" ht="147" x14ac:dyDescent="0.25">
      <c r="A320" s="116" t="s">
        <v>448</v>
      </c>
      <c r="B320" s="109" t="s">
        <v>449</v>
      </c>
      <c r="C320" s="113"/>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row>
    <row r="321" spans="1:31" ht="409.5" x14ac:dyDescent="0.25">
      <c r="A321" s="116" t="s">
        <v>450</v>
      </c>
      <c r="B321" s="109" t="s">
        <v>451</v>
      </c>
      <c r="C321" s="113"/>
      <c r="D321" s="71"/>
      <c r="E321" s="71"/>
      <c r="F321" s="71"/>
      <c r="G321" s="71"/>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row>
    <row r="322" spans="1:31" ht="409.5" x14ac:dyDescent="0.25">
      <c r="A322" s="116" t="s">
        <v>389</v>
      </c>
      <c r="B322" s="109" t="s">
        <v>452</v>
      </c>
      <c r="C322" s="113"/>
      <c r="D322" s="71"/>
      <c r="E322" s="71"/>
      <c r="F322" s="71"/>
      <c r="G322" s="71"/>
      <c r="H322" s="71"/>
      <c r="I322" s="71"/>
      <c r="J322" s="71"/>
      <c r="K322" s="71"/>
      <c r="L322" s="71"/>
      <c r="M322" s="71"/>
      <c r="N322" s="71"/>
      <c r="O322" s="71"/>
      <c r="P322" s="71"/>
      <c r="Q322" s="71"/>
      <c r="R322" s="71"/>
      <c r="S322" s="71"/>
      <c r="T322" s="71"/>
      <c r="U322" s="71"/>
      <c r="V322" s="71"/>
      <c r="W322" s="71"/>
      <c r="X322" s="71"/>
      <c r="Y322" s="71"/>
      <c r="Z322" s="71"/>
      <c r="AA322" s="71"/>
      <c r="AB322" s="71"/>
      <c r="AC322" s="71"/>
      <c r="AD322" s="71"/>
      <c r="AE322" s="71"/>
    </row>
    <row r="323" spans="1:31" ht="105" x14ac:dyDescent="0.25">
      <c r="A323" s="108" t="s">
        <v>453</v>
      </c>
      <c r="B323" s="109" t="s">
        <v>454</v>
      </c>
      <c r="C323" s="114"/>
      <c r="D323" s="71"/>
      <c r="E323" s="71"/>
      <c r="F323" s="71"/>
      <c r="G323" s="71"/>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row>
    <row r="324" spans="1:31" x14ac:dyDescent="0.25">
      <c r="A324" s="375"/>
      <c r="B324" s="375"/>
      <c r="C324" s="375"/>
      <c r="D324" s="71"/>
      <c r="E324" s="71"/>
      <c r="F324" s="71"/>
      <c r="G324" s="71"/>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row>
    <row r="325" spans="1:31" x14ac:dyDescent="0.25">
      <c r="A325" s="375"/>
      <c r="B325" s="375"/>
      <c r="C325" s="375"/>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row>
    <row r="326" spans="1:31" ht="21" x14ac:dyDescent="0.35">
      <c r="A326" s="346"/>
      <c r="B326" s="346"/>
      <c r="C326" s="346"/>
      <c r="D326" s="71"/>
      <c r="E326" s="71"/>
      <c r="F326" s="71"/>
      <c r="G326" s="71"/>
      <c r="H326" s="71"/>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row>
    <row r="327" spans="1:31" ht="21" x14ac:dyDescent="0.25">
      <c r="A327" s="373" t="s">
        <v>635</v>
      </c>
      <c r="B327" s="373"/>
      <c r="C327" s="373"/>
      <c r="D327" s="71"/>
      <c r="E327" s="71"/>
      <c r="F327" s="71"/>
      <c r="G327" s="71"/>
      <c r="H327" s="71"/>
      <c r="I327" s="71"/>
      <c r="J327" s="71"/>
      <c r="K327" s="71"/>
      <c r="L327" s="71"/>
      <c r="M327" s="71"/>
      <c r="N327" s="71"/>
      <c r="O327" s="71"/>
      <c r="P327" s="71"/>
      <c r="Q327" s="71"/>
      <c r="R327" s="71"/>
      <c r="S327" s="71"/>
      <c r="T327" s="71"/>
      <c r="U327" s="71"/>
      <c r="V327" s="71"/>
      <c r="W327" s="71"/>
      <c r="X327" s="71"/>
      <c r="Y327" s="71"/>
      <c r="Z327" s="71"/>
      <c r="AA327" s="71"/>
      <c r="AB327" s="71"/>
      <c r="AC327" s="71"/>
      <c r="AD327" s="71"/>
      <c r="AE327" s="71"/>
    </row>
    <row r="328" spans="1:31" ht="21" x14ac:dyDescent="0.35">
      <c r="A328" s="404"/>
      <c r="B328" s="404"/>
      <c r="C328" s="404"/>
      <c r="D328" s="71"/>
      <c r="E328" s="71"/>
      <c r="F328" s="71"/>
      <c r="G328" s="71"/>
      <c r="H328" s="71"/>
      <c r="I328" s="71"/>
      <c r="J328" s="71"/>
      <c r="K328" s="71"/>
      <c r="L328" s="71"/>
      <c r="M328" s="71"/>
      <c r="N328" s="71"/>
      <c r="O328" s="71"/>
      <c r="P328" s="71"/>
      <c r="Q328" s="71"/>
      <c r="R328" s="71"/>
      <c r="S328" s="71"/>
      <c r="T328" s="71"/>
      <c r="U328" s="71"/>
      <c r="V328" s="71"/>
      <c r="W328" s="71"/>
      <c r="X328" s="71"/>
      <c r="Y328" s="71"/>
      <c r="Z328" s="71"/>
      <c r="AA328" s="71"/>
      <c r="AB328" s="71"/>
      <c r="AC328" s="71"/>
      <c r="AD328" s="71"/>
      <c r="AE328" s="71"/>
    </row>
    <row r="329" spans="1:31" ht="21" x14ac:dyDescent="0.25">
      <c r="A329" s="43" t="s">
        <v>0</v>
      </c>
      <c r="B329" s="43" t="s">
        <v>1</v>
      </c>
      <c r="C329" s="43" t="s">
        <v>2</v>
      </c>
      <c r="D329" s="71"/>
      <c r="E329" s="71"/>
      <c r="F329" s="71"/>
      <c r="G329" s="71"/>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row>
    <row r="330" spans="1:31" ht="21" x14ac:dyDescent="0.25">
      <c r="A330" s="144" t="s">
        <v>570</v>
      </c>
      <c r="B330" s="146" t="s">
        <v>571</v>
      </c>
      <c r="C330" s="146"/>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row>
    <row r="331" spans="1:31" ht="21" x14ac:dyDescent="0.25">
      <c r="A331" s="144" t="s">
        <v>570</v>
      </c>
      <c r="B331" s="146" t="s">
        <v>572</v>
      </c>
      <c r="C331" s="146"/>
      <c r="D331" s="71"/>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row>
    <row r="332" spans="1:31" ht="84" x14ac:dyDescent="0.25">
      <c r="A332" s="144" t="s">
        <v>570</v>
      </c>
      <c r="B332" s="146" t="s">
        <v>273</v>
      </c>
      <c r="C332" s="146" t="s">
        <v>573</v>
      </c>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row>
    <row r="333" spans="1:31" ht="42" x14ac:dyDescent="0.25">
      <c r="A333" s="144" t="s">
        <v>570</v>
      </c>
      <c r="B333" s="146" t="s">
        <v>574</v>
      </c>
      <c r="C333" s="146" t="s">
        <v>575</v>
      </c>
      <c r="D333" s="71"/>
      <c r="E333" s="71"/>
      <c r="F333" s="71"/>
      <c r="G333" s="71"/>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row>
    <row r="334" spans="1:31" x14ac:dyDescent="0.25">
      <c r="A334" s="372"/>
      <c r="B334" s="372"/>
      <c r="C334" s="372"/>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row>
    <row r="335" spans="1:31" ht="21" x14ac:dyDescent="0.25">
      <c r="A335" s="373" t="s">
        <v>636</v>
      </c>
      <c r="B335" s="373"/>
      <c r="C335" s="373"/>
      <c r="D335" s="71"/>
      <c r="E335" s="71"/>
      <c r="F335" s="71"/>
      <c r="G335" s="71"/>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row>
    <row r="336" spans="1:31" x14ac:dyDescent="0.25">
      <c r="A336" s="93"/>
      <c r="B336" s="93"/>
      <c r="C336" s="93"/>
      <c r="D336" s="71"/>
      <c r="E336" s="71"/>
      <c r="F336" s="71"/>
      <c r="G336" s="71"/>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row>
    <row r="337" spans="1:31" ht="21" x14ac:dyDescent="0.25">
      <c r="A337" s="43" t="s">
        <v>0</v>
      </c>
      <c r="B337" s="43" t="s">
        <v>1</v>
      </c>
      <c r="C337" s="43" t="s">
        <v>2</v>
      </c>
      <c r="D337" s="71"/>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row>
    <row r="338" spans="1:31" ht="168" x14ac:dyDescent="0.25">
      <c r="A338" s="42" t="s">
        <v>251</v>
      </c>
      <c r="B338" s="94" t="s">
        <v>268</v>
      </c>
      <c r="C338" s="39" t="s">
        <v>261</v>
      </c>
      <c r="D338" s="71"/>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row>
    <row r="339" spans="1:31" ht="84" x14ac:dyDescent="0.25">
      <c r="A339" s="42" t="s">
        <v>252</v>
      </c>
      <c r="B339" s="94" t="s">
        <v>263</v>
      </c>
      <c r="C339" s="39" t="s">
        <v>253</v>
      </c>
      <c r="D339" s="71"/>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row>
    <row r="340" spans="1:31" ht="105" x14ac:dyDescent="0.25">
      <c r="A340" s="42" t="s">
        <v>254</v>
      </c>
      <c r="B340" s="39" t="s">
        <v>264</v>
      </c>
      <c r="C340" s="39" t="s">
        <v>262</v>
      </c>
    </row>
    <row r="341" spans="1:31" ht="105" x14ac:dyDescent="0.25">
      <c r="A341" s="42" t="s">
        <v>255</v>
      </c>
      <c r="B341" s="94" t="s">
        <v>265</v>
      </c>
      <c r="C341" s="39" t="s">
        <v>256</v>
      </c>
      <c r="D341" s="71"/>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row>
    <row r="342" spans="1:31" ht="147" x14ac:dyDescent="0.25">
      <c r="A342" s="42" t="s">
        <v>257</v>
      </c>
      <c r="B342" s="94" t="s">
        <v>266</v>
      </c>
      <c r="C342" s="39" t="s">
        <v>258</v>
      </c>
      <c r="D342" s="71"/>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row>
    <row r="343" spans="1:31" ht="105" x14ac:dyDescent="0.25">
      <c r="A343" s="42" t="s">
        <v>259</v>
      </c>
      <c r="B343" s="94" t="s">
        <v>267</v>
      </c>
      <c r="C343" s="39" t="s">
        <v>260</v>
      </c>
      <c r="D343" s="71"/>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row>
    <row r="344" spans="1:31" ht="63" x14ac:dyDescent="0.25">
      <c r="A344" s="182" t="s">
        <v>242</v>
      </c>
      <c r="B344" s="181" t="s">
        <v>245</v>
      </c>
      <c r="C344" s="181"/>
      <c r="D344" s="71"/>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row>
    <row r="345" spans="1:31" x14ac:dyDescent="0.25">
      <c r="A345" s="401"/>
      <c r="B345" s="402"/>
      <c r="C345" s="403"/>
      <c r="D345" s="71"/>
      <c r="E345" s="71"/>
      <c r="F345" s="71"/>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row>
    <row r="346" spans="1:31" ht="21" x14ac:dyDescent="0.25">
      <c r="A346" s="373" t="s">
        <v>707</v>
      </c>
      <c r="B346" s="373"/>
      <c r="C346" s="373"/>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row>
    <row r="347" spans="1:31" x14ac:dyDescent="0.25">
      <c r="A347" s="401"/>
      <c r="B347" s="402"/>
      <c r="C347" s="403"/>
      <c r="D347" s="71"/>
      <c r="E347" s="71"/>
      <c r="F347" s="71"/>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row>
    <row r="348" spans="1:31" ht="21" x14ac:dyDescent="0.25">
      <c r="A348" s="43" t="s">
        <v>0</v>
      </c>
      <c r="B348" s="43" t="s">
        <v>1</v>
      </c>
      <c r="C348" s="43" t="s">
        <v>2</v>
      </c>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row>
    <row r="349" spans="1:31" ht="42" x14ac:dyDescent="0.25">
      <c r="A349" s="42" t="s">
        <v>708</v>
      </c>
      <c r="B349" s="156" t="s">
        <v>709</v>
      </c>
      <c r="C349" s="172"/>
      <c r="D349" s="71"/>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row>
    <row r="350" spans="1:31" ht="42" x14ac:dyDescent="0.25">
      <c r="A350" s="42" t="s">
        <v>710</v>
      </c>
      <c r="B350" s="156" t="s">
        <v>711</v>
      </c>
      <c r="C350" s="172"/>
      <c r="D350" s="71"/>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c r="AC350" s="71"/>
      <c r="AD350" s="71"/>
      <c r="AE350" s="71"/>
    </row>
    <row r="351" spans="1:31" ht="84" x14ac:dyDescent="0.25">
      <c r="A351" s="42" t="s">
        <v>712</v>
      </c>
      <c r="B351" s="156" t="s">
        <v>713</v>
      </c>
      <c r="C351" s="172"/>
      <c r="D351" s="71"/>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c r="AC351" s="71"/>
      <c r="AD351" s="71"/>
      <c r="AE351" s="71"/>
    </row>
    <row r="352" spans="1:31" ht="126" x14ac:dyDescent="0.25">
      <c r="A352" s="157" t="s">
        <v>714</v>
      </c>
      <c r="B352" s="156" t="s">
        <v>715</v>
      </c>
      <c r="C352" s="172"/>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row>
    <row r="353" spans="1:69" ht="105" x14ac:dyDescent="0.25">
      <c r="A353" s="42" t="s">
        <v>716</v>
      </c>
      <c r="B353" s="156" t="s">
        <v>717</v>
      </c>
      <c r="C353" s="172"/>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row>
    <row r="354" spans="1:69" ht="21" x14ac:dyDescent="0.25">
      <c r="A354" s="42" t="s">
        <v>718</v>
      </c>
      <c r="B354" s="156" t="s">
        <v>719</v>
      </c>
      <c r="C354" s="172"/>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row>
    <row r="355" spans="1:69" x14ac:dyDescent="0.25">
      <c r="A355" s="372"/>
      <c r="B355" s="372"/>
      <c r="C355" s="372"/>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row>
    <row r="356" spans="1:69" ht="21" x14ac:dyDescent="0.25">
      <c r="A356" s="373" t="s">
        <v>754</v>
      </c>
      <c r="B356" s="373"/>
      <c r="C356" s="373"/>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row>
    <row r="357" spans="1:69" s="131" customFormat="1" ht="15" x14ac:dyDescent="0.25">
      <c r="A357" s="93"/>
      <c r="B357" s="93"/>
      <c r="C357" s="93"/>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c r="AY357" s="26"/>
      <c r="AZ357" s="26"/>
      <c r="BA357" s="26"/>
      <c r="BB357" s="26"/>
      <c r="BC357" s="26"/>
      <c r="BD357" s="26"/>
      <c r="BE357" s="26"/>
      <c r="BF357" s="26"/>
      <c r="BG357" s="26"/>
      <c r="BH357" s="26"/>
      <c r="BI357" s="26"/>
      <c r="BJ357" s="26"/>
      <c r="BK357" s="26"/>
      <c r="BL357" s="26"/>
      <c r="BM357" s="26"/>
      <c r="BN357" s="26"/>
      <c r="BO357" s="26"/>
      <c r="BP357" s="26"/>
      <c r="BQ357" s="26"/>
    </row>
    <row r="358" spans="1:69" s="133" customFormat="1" ht="21" x14ac:dyDescent="0.25">
      <c r="A358" s="43" t="s">
        <v>0</v>
      </c>
      <c r="B358" s="43" t="s">
        <v>1</v>
      </c>
      <c r="C358" s="43" t="s">
        <v>2</v>
      </c>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row>
    <row r="359" spans="1:69" s="131" customFormat="1" ht="126" x14ac:dyDescent="0.25">
      <c r="A359" s="144" t="s">
        <v>247</v>
      </c>
      <c r="B359" s="146" t="s">
        <v>705</v>
      </c>
      <c r="C359" s="14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c r="AY359" s="26"/>
      <c r="AZ359" s="26"/>
      <c r="BA359" s="26"/>
      <c r="BB359" s="26"/>
      <c r="BC359" s="26"/>
      <c r="BD359" s="26"/>
      <c r="BE359" s="26"/>
      <c r="BF359" s="26"/>
      <c r="BG359" s="26"/>
      <c r="BH359" s="26"/>
      <c r="BI359" s="26"/>
      <c r="BJ359" s="26"/>
      <c r="BK359" s="26"/>
      <c r="BL359" s="26"/>
      <c r="BM359" s="26"/>
      <c r="BN359" s="26"/>
      <c r="BO359" s="26"/>
      <c r="BP359" s="26"/>
      <c r="BQ359" s="26"/>
    </row>
    <row r="360" spans="1:69" s="131" customFormat="1" ht="63" x14ac:dyDescent="0.25">
      <c r="A360" s="147" t="s">
        <v>248</v>
      </c>
      <c r="B360" s="89" t="s">
        <v>706</v>
      </c>
      <c r="C360" s="14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c r="AY360" s="26"/>
      <c r="AZ360" s="26"/>
      <c r="BA360" s="26"/>
      <c r="BB360" s="26"/>
      <c r="BC360" s="26"/>
      <c r="BD360" s="26"/>
      <c r="BE360" s="26"/>
      <c r="BF360" s="26"/>
      <c r="BG360" s="26"/>
      <c r="BH360" s="26"/>
      <c r="BI360" s="26"/>
      <c r="BJ360" s="26"/>
      <c r="BK360" s="26"/>
      <c r="BL360" s="26"/>
      <c r="BM360" s="26"/>
      <c r="BN360" s="26"/>
      <c r="BO360" s="26"/>
      <c r="BP360" s="26"/>
      <c r="BQ360" s="26"/>
    </row>
    <row r="361" spans="1:69" s="131" customFormat="1" ht="15" x14ac:dyDescent="0.25">
      <c r="A361" s="372"/>
      <c r="B361" s="372"/>
      <c r="C361" s="372"/>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c r="AY361" s="26"/>
      <c r="AZ361" s="26"/>
      <c r="BA361" s="26"/>
      <c r="BB361" s="26"/>
      <c r="BC361" s="26"/>
      <c r="BD361" s="26"/>
      <c r="BE361" s="26"/>
      <c r="BF361" s="26"/>
      <c r="BG361" s="26"/>
      <c r="BH361" s="26"/>
      <c r="BI361" s="26"/>
      <c r="BJ361" s="26"/>
      <c r="BK361" s="26"/>
      <c r="BL361" s="26"/>
      <c r="BM361" s="26"/>
      <c r="BN361" s="26"/>
      <c r="BO361" s="26"/>
      <c r="BP361" s="26"/>
      <c r="BQ361" s="26"/>
    </row>
    <row r="362" spans="1:69" s="131" customFormat="1" ht="21" x14ac:dyDescent="0.25">
      <c r="A362" s="373" t="s">
        <v>162</v>
      </c>
      <c r="B362" s="373"/>
      <c r="C362" s="373"/>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c r="AY362" s="26"/>
      <c r="AZ362" s="26"/>
      <c r="BA362" s="26"/>
      <c r="BB362" s="26"/>
      <c r="BC362" s="26"/>
      <c r="BD362" s="26"/>
      <c r="BE362" s="26"/>
      <c r="BF362" s="26"/>
      <c r="BG362" s="26"/>
      <c r="BH362" s="26"/>
      <c r="BI362" s="26"/>
      <c r="BJ362" s="26"/>
      <c r="BK362" s="26"/>
      <c r="BL362" s="26"/>
      <c r="BM362" s="26"/>
      <c r="BN362" s="26"/>
      <c r="BO362" s="26"/>
      <c r="BP362" s="26"/>
      <c r="BQ362" s="26"/>
    </row>
    <row r="363" spans="1:69" s="131" customFormat="1" ht="15" x14ac:dyDescent="0.25">
      <c r="A363" s="93"/>
      <c r="B363" s="93"/>
      <c r="C363" s="93"/>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c r="AY363" s="26"/>
      <c r="AZ363" s="26"/>
      <c r="BA363" s="26"/>
      <c r="BB363" s="26"/>
      <c r="BC363" s="26"/>
      <c r="BD363" s="26"/>
      <c r="BE363" s="26"/>
      <c r="BF363" s="26"/>
      <c r="BG363" s="26"/>
      <c r="BH363" s="26"/>
      <c r="BI363" s="26"/>
      <c r="BJ363" s="26"/>
      <c r="BK363" s="26"/>
      <c r="BL363" s="26"/>
      <c r="BM363" s="26"/>
      <c r="BN363" s="26"/>
      <c r="BO363" s="26"/>
      <c r="BP363" s="26"/>
      <c r="BQ363" s="26"/>
    </row>
    <row r="364" spans="1:69" s="131" customFormat="1" ht="21" x14ac:dyDescent="0.25">
      <c r="A364" s="150" t="s">
        <v>0</v>
      </c>
      <c r="B364" s="150" t="s">
        <v>1</v>
      </c>
      <c r="C364" s="150" t="s">
        <v>2</v>
      </c>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c r="AY364" s="26"/>
      <c r="AZ364" s="26"/>
      <c r="BA364" s="26"/>
      <c r="BB364" s="26"/>
      <c r="BC364" s="26"/>
      <c r="BD364" s="26"/>
      <c r="BE364" s="26"/>
      <c r="BF364" s="26"/>
      <c r="BG364" s="26"/>
      <c r="BH364" s="26"/>
      <c r="BI364" s="26"/>
      <c r="BJ364" s="26"/>
      <c r="BK364" s="26"/>
      <c r="BL364" s="26"/>
      <c r="BM364" s="26"/>
      <c r="BN364" s="26"/>
      <c r="BO364" s="26"/>
      <c r="BP364" s="26"/>
      <c r="BQ364" s="26"/>
    </row>
    <row r="365" spans="1:69" s="131" customFormat="1" ht="21" x14ac:dyDescent="0.25">
      <c r="A365" s="132" t="s">
        <v>112</v>
      </c>
      <c r="B365" s="36" t="s">
        <v>92</v>
      </c>
      <c r="C365" s="145"/>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155"/>
      <c r="AG365" s="155"/>
      <c r="AH365" s="155"/>
      <c r="AI365" s="155"/>
      <c r="AJ365" s="155"/>
      <c r="AK365" s="155"/>
      <c r="AL365" s="155"/>
      <c r="AM365" s="155"/>
      <c r="AN365" s="155"/>
      <c r="AO365" s="155"/>
      <c r="AP365" s="155"/>
      <c r="AQ365" s="155"/>
      <c r="AR365" s="155"/>
      <c r="AS365" s="155"/>
      <c r="AT365" s="155"/>
      <c r="AU365" s="155"/>
      <c r="AV365" s="155"/>
      <c r="AW365" s="155"/>
      <c r="AX365" s="155"/>
      <c r="AY365" s="155"/>
      <c r="AZ365" s="155"/>
      <c r="BA365" s="155"/>
      <c r="BB365" s="155"/>
      <c r="BC365" s="155"/>
      <c r="BD365" s="155"/>
      <c r="BE365" s="155"/>
      <c r="BF365" s="155"/>
      <c r="BG365" s="155"/>
      <c r="BH365" s="155"/>
      <c r="BI365" s="155"/>
      <c r="BJ365" s="155"/>
      <c r="BK365" s="155"/>
      <c r="BL365" s="155"/>
      <c r="BM365" s="155"/>
      <c r="BN365" s="155"/>
      <c r="BO365" s="155"/>
      <c r="BP365" s="155"/>
      <c r="BQ365" s="155"/>
    </row>
    <row r="366" spans="1:69" ht="42" x14ac:dyDescent="0.25">
      <c r="A366" s="132" t="s">
        <v>113</v>
      </c>
      <c r="B366" s="36" t="s">
        <v>93</v>
      </c>
      <c r="C366" s="145"/>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row>
    <row r="367" spans="1:69" ht="21" x14ac:dyDescent="0.25">
      <c r="A367" s="132" t="s">
        <v>114</v>
      </c>
      <c r="B367" s="36" t="s">
        <v>94</v>
      </c>
      <c r="C367" s="145"/>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row>
    <row r="368" spans="1:69" ht="42" x14ac:dyDescent="0.25">
      <c r="A368" s="132" t="s">
        <v>115</v>
      </c>
      <c r="B368" s="36" t="s">
        <v>95</v>
      </c>
      <c r="C368" s="145" t="s">
        <v>97</v>
      </c>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row>
    <row r="369" spans="1:31" ht="21" x14ac:dyDescent="0.25">
      <c r="A369" s="132" t="s">
        <v>116</v>
      </c>
      <c r="B369" s="36" t="s">
        <v>96</v>
      </c>
      <c r="C369" s="145"/>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row>
    <row r="370" spans="1:31" x14ac:dyDescent="0.25">
      <c r="A370" s="376"/>
      <c r="B370" s="376"/>
      <c r="C370" s="376"/>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row>
    <row r="371" spans="1:31" ht="21" x14ac:dyDescent="0.25">
      <c r="A371" s="373" t="s">
        <v>227</v>
      </c>
      <c r="B371" s="373"/>
      <c r="C371" s="373"/>
      <c r="D371" s="71"/>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row>
    <row r="372" spans="1:31" x14ac:dyDescent="0.25">
      <c r="A372" s="165"/>
      <c r="B372" s="165"/>
      <c r="C372" s="165"/>
      <c r="D372" s="71"/>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row>
    <row r="373" spans="1:31" ht="21" x14ac:dyDescent="0.25">
      <c r="A373" s="24" t="s">
        <v>0</v>
      </c>
      <c r="B373" s="24" t="s">
        <v>1</v>
      </c>
      <c r="C373" s="24" t="s">
        <v>2</v>
      </c>
      <c r="D373" s="71"/>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row>
    <row r="374" spans="1:31" ht="63" x14ac:dyDescent="0.25">
      <c r="A374" s="24" t="s">
        <v>34</v>
      </c>
      <c r="B374" s="17" t="s">
        <v>221</v>
      </c>
      <c r="C374" s="148"/>
      <c r="D374" s="71"/>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row>
    <row r="375" spans="1:31" ht="84" x14ac:dyDescent="0.25">
      <c r="A375" s="148" t="s">
        <v>228</v>
      </c>
      <c r="B375" s="17" t="s">
        <v>222</v>
      </c>
      <c r="C375" s="148"/>
      <c r="D375" s="71"/>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row>
    <row r="376" spans="1:31" ht="63" x14ac:dyDescent="0.25">
      <c r="A376" s="148" t="s">
        <v>229</v>
      </c>
      <c r="B376" s="17" t="s">
        <v>223</v>
      </c>
      <c r="C376" s="148"/>
      <c r="D376" s="71"/>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row>
    <row r="377" spans="1:31" ht="63" x14ac:dyDescent="0.25">
      <c r="A377" s="148" t="s">
        <v>231</v>
      </c>
      <c r="B377" s="17" t="s">
        <v>224</v>
      </c>
      <c r="C377" s="148"/>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row>
    <row r="378" spans="1:31" ht="63" x14ac:dyDescent="0.25">
      <c r="A378" s="148" t="s">
        <v>220</v>
      </c>
      <c r="B378" s="17" t="s">
        <v>225</v>
      </c>
      <c r="C378" s="148"/>
      <c r="D378" s="71"/>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row>
    <row r="379" spans="1:31" ht="63" x14ac:dyDescent="0.25">
      <c r="A379" s="148" t="s">
        <v>230</v>
      </c>
      <c r="B379" s="17" t="s">
        <v>226</v>
      </c>
      <c r="C379" s="148"/>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row>
    <row r="380" spans="1:31" x14ac:dyDescent="0.25">
      <c r="A380" s="376"/>
      <c r="B380" s="376"/>
      <c r="C380" s="376"/>
      <c r="D380" s="71"/>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row>
    <row r="381" spans="1:31" ht="21" x14ac:dyDescent="0.25">
      <c r="A381" s="373" t="s">
        <v>280</v>
      </c>
      <c r="B381" s="373"/>
      <c r="C381" s="373"/>
      <c r="D381" s="71"/>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row>
    <row r="382" spans="1:31" x14ac:dyDescent="0.25">
      <c r="A382" s="93"/>
      <c r="B382" s="93"/>
      <c r="C382" s="97"/>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row>
    <row r="383" spans="1:31" ht="21" x14ac:dyDescent="0.25">
      <c r="A383" s="43" t="s">
        <v>0</v>
      </c>
      <c r="B383" s="43" t="s">
        <v>1</v>
      </c>
      <c r="C383" s="87" t="s">
        <v>2</v>
      </c>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row>
    <row r="384" spans="1:31" ht="147" x14ac:dyDescent="0.25">
      <c r="A384" s="144" t="s">
        <v>269</v>
      </c>
      <c r="B384" s="146" t="s">
        <v>270</v>
      </c>
      <c r="C384" s="98" t="s">
        <v>271</v>
      </c>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row>
    <row r="385" spans="1:31" ht="21" x14ac:dyDescent="0.25">
      <c r="A385" s="144" t="s">
        <v>272</v>
      </c>
      <c r="B385" s="146" t="s">
        <v>273</v>
      </c>
      <c r="C385" s="39"/>
      <c r="D385" s="71"/>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row>
    <row r="386" spans="1:31" s="81" customFormat="1" ht="21" x14ac:dyDescent="0.35">
      <c r="A386" s="144" t="s">
        <v>274</v>
      </c>
      <c r="B386" s="146" t="s">
        <v>275</v>
      </c>
      <c r="C386" s="39"/>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row>
    <row r="387" spans="1:31" s="81" customFormat="1" ht="21" x14ac:dyDescent="0.35">
      <c r="A387" s="144" t="s">
        <v>276</v>
      </c>
      <c r="B387" s="146" t="s">
        <v>281</v>
      </c>
      <c r="C387" s="39"/>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row>
    <row r="388" spans="1:31" s="81" customFormat="1" ht="21" x14ac:dyDescent="0.35">
      <c r="A388" s="144" t="s">
        <v>277</v>
      </c>
      <c r="B388" s="146" t="s">
        <v>278</v>
      </c>
      <c r="C388" s="39" t="s">
        <v>279</v>
      </c>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row>
    <row r="389" spans="1:31" s="81" customFormat="1" ht="21" x14ac:dyDescent="0.35">
      <c r="A389" s="346"/>
      <c r="B389" s="346"/>
      <c r="C389" s="346"/>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row>
    <row r="390" spans="1:31" s="86" customFormat="1" ht="21" x14ac:dyDescent="0.25">
      <c r="A390" s="378" t="s">
        <v>755</v>
      </c>
      <c r="B390" s="378"/>
      <c r="C390" s="378"/>
      <c r="D390" s="159"/>
      <c r="E390" s="159"/>
      <c r="F390" s="159"/>
      <c r="G390" s="159"/>
      <c r="H390" s="159"/>
      <c r="I390" s="159"/>
      <c r="J390" s="159"/>
      <c r="K390" s="159"/>
      <c r="L390" s="159"/>
      <c r="M390" s="159"/>
      <c r="N390" s="159"/>
      <c r="O390" s="159"/>
      <c r="P390" s="159"/>
      <c r="Q390" s="159"/>
      <c r="R390" s="159"/>
      <c r="S390" s="159"/>
      <c r="T390" s="159"/>
      <c r="U390" s="159"/>
      <c r="V390" s="159"/>
      <c r="W390" s="159"/>
      <c r="X390" s="159"/>
      <c r="Y390" s="159"/>
      <c r="Z390" s="159"/>
      <c r="AA390" s="159"/>
      <c r="AB390" s="159"/>
      <c r="AC390" s="159"/>
      <c r="AD390" s="159"/>
      <c r="AE390" s="159"/>
    </row>
    <row r="391" spans="1:31" s="86" customFormat="1" ht="21" x14ac:dyDescent="0.25">
      <c r="A391" s="171"/>
      <c r="B391" s="171"/>
      <c r="C391" s="171"/>
      <c r="D391" s="159"/>
      <c r="E391" s="159"/>
      <c r="F391" s="159"/>
      <c r="G391" s="159"/>
      <c r="H391" s="159"/>
      <c r="I391" s="159"/>
      <c r="J391" s="159"/>
      <c r="K391" s="159"/>
      <c r="L391" s="159"/>
      <c r="M391" s="159"/>
      <c r="N391" s="159"/>
      <c r="O391" s="159"/>
      <c r="P391" s="159"/>
      <c r="Q391" s="159"/>
      <c r="R391" s="159"/>
      <c r="S391" s="159"/>
      <c r="T391" s="159"/>
      <c r="U391" s="159"/>
      <c r="V391" s="159"/>
      <c r="W391" s="159"/>
      <c r="X391" s="159"/>
      <c r="Y391" s="159"/>
      <c r="Z391" s="159"/>
      <c r="AA391" s="159"/>
      <c r="AB391" s="159"/>
      <c r="AC391" s="159"/>
      <c r="AD391" s="159"/>
      <c r="AE391" s="159"/>
    </row>
    <row r="392" spans="1:31" s="86" customFormat="1" ht="21" x14ac:dyDescent="0.25">
      <c r="A392" s="43" t="s">
        <v>0</v>
      </c>
      <c r="B392" s="43" t="s">
        <v>1</v>
      </c>
      <c r="C392" s="43" t="s">
        <v>2</v>
      </c>
      <c r="D392" s="159"/>
      <c r="E392" s="159"/>
      <c r="F392" s="159"/>
      <c r="G392" s="159"/>
      <c r="H392" s="159"/>
      <c r="I392" s="159"/>
      <c r="J392" s="159"/>
      <c r="K392" s="159"/>
      <c r="L392" s="159"/>
      <c r="M392" s="159"/>
      <c r="N392" s="159"/>
      <c r="O392" s="159"/>
      <c r="P392" s="159"/>
      <c r="Q392" s="159"/>
      <c r="R392" s="159"/>
      <c r="S392" s="159"/>
      <c r="T392" s="159"/>
      <c r="U392" s="159"/>
      <c r="V392" s="159"/>
      <c r="W392" s="159"/>
      <c r="X392" s="159"/>
      <c r="Y392" s="159"/>
      <c r="Z392" s="159"/>
      <c r="AA392" s="159"/>
      <c r="AB392" s="159"/>
      <c r="AC392" s="159"/>
      <c r="AD392" s="159"/>
      <c r="AE392" s="159"/>
    </row>
    <row r="393" spans="1:31" s="86" customFormat="1" ht="210" x14ac:dyDescent="0.25">
      <c r="A393" s="144" t="s">
        <v>237</v>
      </c>
      <c r="B393" s="146" t="s">
        <v>668</v>
      </c>
      <c r="C393" s="146" t="s">
        <v>638</v>
      </c>
      <c r="D393" s="159"/>
      <c r="E393" s="159"/>
      <c r="F393" s="159"/>
      <c r="G393" s="159"/>
      <c r="H393" s="159"/>
      <c r="I393" s="159"/>
      <c r="J393" s="159"/>
      <c r="K393" s="159"/>
      <c r="L393" s="159"/>
      <c r="M393" s="159"/>
      <c r="N393" s="159"/>
      <c r="O393" s="159"/>
      <c r="P393" s="159"/>
      <c r="Q393" s="159"/>
      <c r="R393" s="159"/>
      <c r="S393" s="159"/>
      <c r="T393" s="159"/>
      <c r="U393" s="159"/>
      <c r="V393" s="159"/>
      <c r="W393" s="159"/>
      <c r="X393" s="159"/>
      <c r="Y393" s="159"/>
      <c r="Z393" s="159"/>
      <c r="AA393" s="159"/>
      <c r="AB393" s="159"/>
      <c r="AC393" s="159"/>
      <c r="AD393" s="159"/>
      <c r="AE393" s="159"/>
    </row>
    <row r="394" spans="1:31" s="86" customFormat="1" ht="126" x14ac:dyDescent="0.25">
      <c r="A394" s="144" t="s">
        <v>232</v>
      </c>
      <c r="B394" s="146" t="s">
        <v>669</v>
      </c>
      <c r="C394" s="146" t="s">
        <v>233</v>
      </c>
      <c r="D394" s="159"/>
      <c r="E394" s="159"/>
      <c r="F394" s="159"/>
      <c r="G394" s="159"/>
      <c r="H394" s="159"/>
      <c r="I394" s="159"/>
      <c r="J394" s="159"/>
      <c r="K394" s="159"/>
      <c r="L394" s="159"/>
      <c r="M394" s="159"/>
      <c r="N394" s="159"/>
      <c r="O394" s="159"/>
      <c r="P394" s="159"/>
      <c r="Q394" s="159"/>
      <c r="R394" s="159"/>
      <c r="S394" s="159"/>
      <c r="T394" s="159"/>
      <c r="U394" s="159"/>
      <c r="V394" s="159"/>
      <c r="W394" s="159"/>
      <c r="X394" s="159"/>
      <c r="Y394" s="159"/>
      <c r="Z394" s="159"/>
      <c r="AA394" s="159"/>
      <c r="AB394" s="159"/>
      <c r="AC394" s="159"/>
      <c r="AD394" s="159"/>
      <c r="AE394" s="159"/>
    </row>
    <row r="395" spans="1:31" s="86" customFormat="1" ht="126" x14ac:dyDescent="0.25">
      <c r="A395" s="144" t="s">
        <v>234</v>
      </c>
      <c r="B395" s="146" t="s">
        <v>670</v>
      </c>
      <c r="C395" s="146" t="s">
        <v>235</v>
      </c>
      <c r="D395" s="159"/>
      <c r="E395" s="159"/>
      <c r="F395" s="159"/>
      <c r="G395" s="159"/>
      <c r="H395" s="159"/>
      <c r="I395" s="159"/>
      <c r="J395" s="159"/>
      <c r="K395" s="159"/>
      <c r="L395" s="159"/>
      <c r="M395" s="159"/>
      <c r="N395" s="159"/>
      <c r="O395" s="159"/>
      <c r="P395" s="159"/>
      <c r="Q395" s="159"/>
      <c r="R395" s="159"/>
      <c r="S395" s="159"/>
      <c r="T395" s="159"/>
      <c r="U395" s="159"/>
      <c r="V395" s="159"/>
      <c r="W395" s="159"/>
      <c r="X395" s="159"/>
      <c r="Y395" s="159"/>
      <c r="Z395" s="159"/>
      <c r="AA395" s="159"/>
      <c r="AB395" s="159"/>
      <c r="AC395" s="159"/>
      <c r="AD395" s="159"/>
      <c r="AE395" s="159"/>
    </row>
    <row r="396" spans="1:31" s="86" customFormat="1" ht="42" x14ac:dyDescent="0.25">
      <c r="A396" s="144" t="s">
        <v>236</v>
      </c>
      <c r="B396" s="146" t="s">
        <v>671</v>
      </c>
      <c r="C396" s="146"/>
      <c r="D396" s="159"/>
      <c r="E396" s="159"/>
      <c r="F396" s="159"/>
      <c r="G396" s="159"/>
      <c r="H396" s="159"/>
      <c r="I396" s="159"/>
      <c r="J396" s="159"/>
      <c r="K396" s="159"/>
      <c r="L396" s="159"/>
      <c r="M396" s="159"/>
      <c r="N396" s="159"/>
      <c r="O396" s="159"/>
      <c r="P396" s="159"/>
      <c r="Q396" s="159"/>
      <c r="R396" s="159"/>
      <c r="S396" s="159"/>
      <c r="T396" s="159"/>
      <c r="U396" s="159"/>
      <c r="V396" s="159"/>
      <c r="W396" s="159"/>
      <c r="X396" s="159"/>
      <c r="Y396" s="159"/>
      <c r="Z396" s="159"/>
      <c r="AA396" s="159"/>
      <c r="AB396" s="159"/>
      <c r="AC396" s="159"/>
      <c r="AD396" s="159"/>
      <c r="AE396" s="159"/>
    </row>
    <row r="397" spans="1:31" s="86" customFormat="1" ht="21" x14ac:dyDescent="0.25">
      <c r="A397" s="377"/>
      <c r="B397" s="377"/>
      <c r="C397" s="377"/>
      <c r="D397" s="159"/>
      <c r="E397" s="159"/>
      <c r="F397" s="159"/>
      <c r="G397" s="159"/>
      <c r="H397" s="159"/>
      <c r="I397" s="159"/>
      <c r="J397" s="159"/>
      <c r="K397" s="159"/>
      <c r="L397" s="159"/>
      <c r="M397" s="159"/>
      <c r="N397" s="159"/>
      <c r="O397" s="159"/>
      <c r="P397" s="159"/>
      <c r="Q397" s="159"/>
      <c r="R397" s="159"/>
      <c r="S397" s="159"/>
      <c r="T397" s="159"/>
      <c r="U397" s="159"/>
      <c r="V397" s="159"/>
      <c r="W397" s="159"/>
      <c r="X397" s="159"/>
      <c r="Y397" s="159"/>
      <c r="Z397" s="159"/>
      <c r="AA397" s="159"/>
      <c r="AB397" s="159"/>
      <c r="AC397" s="159"/>
      <c r="AD397" s="159"/>
      <c r="AE397" s="159"/>
    </row>
    <row r="398" spans="1:31" s="86" customFormat="1" ht="21" x14ac:dyDescent="0.25">
      <c r="A398" s="377"/>
      <c r="B398" s="377"/>
      <c r="C398" s="377"/>
      <c r="D398" s="159"/>
      <c r="E398" s="159"/>
      <c r="F398" s="159"/>
      <c r="G398" s="159"/>
      <c r="H398" s="159"/>
      <c r="I398" s="159"/>
      <c r="J398" s="159"/>
      <c r="K398" s="159"/>
      <c r="L398" s="159"/>
      <c r="M398" s="159"/>
      <c r="N398" s="159"/>
      <c r="O398" s="159"/>
      <c r="P398" s="159"/>
      <c r="Q398" s="159"/>
      <c r="R398" s="159"/>
      <c r="S398" s="159"/>
      <c r="T398" s="159"/>
      <c r="U398" s="159"/>
      <c r="V398" s="159"/>
      <c r="W398" s="159"/>
      <c r="X398" s="159"/>
      <c r="Y398" s="159"/>
      <c r="Z398" s="159"/>
      <c r="AA398" s="159"/>
      <c r="AB398" s="159"/>
      <c r="AC398" s="159"/>
      <c r="AD398" s="159"/>
      <c r="AE398" s="159"/>
    </row>
    <row r="399" spans="1:31" s="86" customFormat="1" ht="21" x14ac:dyDescent="0.25">
      <c r="A399" s="179" t="s">
        <v>162</v>
      </c>
      <c r="B399" s="179"/>
      <c r="C399" s="179"/>
      <c r="D399" s="159"/>
      <c r="E399" s="159"/>
      <c r="F399" s="159"/>
      <c r="G399" s="159"/>
      <c r="H399" s="159"/>
      <c r="I399" s="159"/>
      <c r="J399" s="159"/>
      <c r="K399" s="159"/>
      <c r="L399" s="159"/>
      <c r="M399" s="159"/>
      <c r="N399" s="159"/>
      <c r="O399" s="159"/>
      <c r="P399" s="159"/>
      <c r="Q399" s="159"/>
      <c r="R399" s="159"/>
      <c r="S399" s="159"/>
      <c r="T399" s="159"/>
      <c r="U399" s="159"/>
      <c r="V399" s="159"/>
      <c r="W399" s="159"/>
      <c r="X399" s="159"/>
      <c r="Y399" s="159"/>
      <c r="Z399" s="159"/>
      <c r="AA399" s="159"/>
      <c r="AB399" s="159"/>
      <c r="AC399" s="159"/>
      <c r="AD399" s="159"/>
      <c r="AE399" s="159"/>
    </row>
    <row r="400" spans="1:31" s="86" customFormat="1" ht="21" x14ac:dyDescent="0.25">
      <c r="A400" s="93"/>
      <c r="B400" s="93"/>
      <c r="C400" s="93"/>
      <c r="D400" s="159"/>
      <c r="E400" s="159"/>
      <c r="F400" s="159"/>
      <c r="G400" s="159"/>
      <c r="H400" s="159"/>
      <c r="I400" s="159"/>
      <c r="J400" s="159"/>
      <c r="K400" s="159"/>
      <c r="L400" s="159"/>
      <c r="M400" s="159"/>
      <c r="N400" s="159"/>
      <c r="O400" s="159"/>
      <c r="P400" s="159"/>
      <c r="Q400" s="159"/>
      <c r="R400" s="159"/>
      <c r="S400" s="159"/>
      <c r="T400" s="159"/>
      <c r="U400" s="159"/>
      <c r="V400" s="159"/>
      <c r="W400" s="159"/>
      <c r="X400" s="159"/>
      <c r="Y400" s="159"/>
      <c r="Z400" s="159"/>
      <c r="AA400" s="159"/>
      <c r="AB400" s="159"/>
      <c r="AC400" s="159"/>
      <c r="AD400" s="159"/>
      <c r="AE400" s="159"/>
    </row>
    <row r="401" spans="1:31" s="86" customFormat="1" ht="21" x14ac:dyDescent="0.25">
      <c r="A401" s="176" t="s">
        <v>0</v>
      </c>
      <c r="B401" s="176" t="s">
        <v>1</v>
      </c>
      <c r="C401" s="176" t="s">
        <v>2</v>
      </c>
      <c r="D401" s="159"/>
      <c r="E401" s="159"/>
      <c r="F401" s="159"/>
      <c r="G401" s="159"/>
      <c r="H401" s="159"/>
      <c r="I401" s="159"/>
      <c r="J401" s="159"/>
      <c r="K401" s="159"/>
      <c r="L401" s="159"/>
      <c r="M401" s="159"/>
      <c r="N401" s="159"/>
      <c r="O401" s="159"/>
      <c r="P401" s="159"/>
      <c r="Q401" s="159"/>
      <c r="R401" s="159"/>
      <c r="S401" s="159"/>
      <c r="T401" s="159"/>
      <c r="U401" s="159"/>
      <c r="V401" s="159"/>
      <c r="W401" s="159"/>
      <c r="X401" s="159"/>
      <c r="Y401" s="159"/>
      <c r="Z401" s="159"/>
      <c r="AA401" s="159"/>
      <c r="AB401" s="159"/>
      <c r="AC401" s="159"/>
      <c r="AD401" s="159"/>
      <c r="AE401" s="159"/>
    </row>
    <row r="402" spans="1:31" s="86" customFormat="1" ht="42" x14ac:dyDescent="0.25">
      <c r="A402" s="132" t="s">
        <v>736</v>
      </c>
      <c r="B402" s="36" t="s">
        <v>737</v>
      </c>
      <c r="C402" s="175"/>
      <c r="D402" s="159"/>
      <c r="E402" s="159"/>
      <c r="F402" s="159"/>
      <c r="G402" s="159"/>
      <c r="H402" s="159"/>
      <c r="I402" s="159"/>
      <c r="J402" s="159"/>
      <c r="K402" s="159"/>
      <c r="L402" s="159"/>
      <c r="M402" s="159"/>
      <c r="N402" s="159"/>
      <c r="O402" s="159"/>
      <c r="P402" s="159"/>
      <c r="Q402" s="159"/>
      <c r="R402" s="159"/>
      <c r="S402" s="159"/>
      <c r="T402" s="159"/>
      <c r="U402" s="159"/>
      <c r="V402" s="159"/>
      <c r="W402" s="159"/>
      <c r="X402" s="159"/>
      <c r="Y402" s="159"/>
      <c r="Z402" s="159"/>
      <c r="AA402" s="159"/>
      <c r="AB402" s="159"/>
      <c r="AC402" s="159"/>
      <c r="AD402" s="159"/>
      <c r="AE402" s="159"/>
    </row>
    <row r="403" spans="1:31" s="86" customFormat="1" ht="63" x14ac:dyDescent="0.25">
      <c r="A403" s="132" t="s">
        <v>738</v>
      </c>
      <c r="B403" s="36" t="s">
        <v>739</v>
      </c>
      <c r="C403" s="175" t="s">
        <v>97</v>
      </c>
      <c r="D403" s="159"/>
      <c r="E403" s="159"/>
      <c r="F403" s="159"/>
      <c r="G403" s="159"/>
      <c r="H403" s="159"/>
      <c r="I403" s="159"/>
      <c r="J403" s="159"/>
      <c r="K403" s="159"/>
      <c r="L403" s="159"/>
      <c r="M403" s="159"/>
      <c r="N403" s="159"/>
      <c r="O403" s="159"/>
      <c r="P403" s="159"/>
      <c r="Q403" s="159"/>
      <c r="R403" s="159"/>
      <c r="S403" s="159"/>
      <c r="T403" s="159"/>
      <c r="U403" s="159"/>
      <c r="V403" s="159"/>
      <c r="W403" s="159"/>
      <c r="X403" s="159"/>
      <c r="Y403" s="159"/>
      <c r="Z403" s="159"/>
      <c r="AA403" s="159"/>
      <c r="AB403" s="159"/>
      <c r="AC403" s="159"/>
      <c r="AD403" s="159"/>
      <c r="AE403" s="159"/>
    </row>
    <row r="404" spans="1:31" ht="63" x14ac:dyDescent="0.25">
      <c r="A404" s="132" t="s">
        <v>113</v>
      </c>
      <c r="B404" s="36" t="s">
        <v>740</v>
      </c>
      <c r="C404" s="175"/>
      <c r="D404" s="71"/>
      <c r="E404" s="71"/>
      <c r="F404" s="71"/>
      <c r="G404" s="71"/>
      <c r="H404" s="71"/>
      <c r="I404" s="71"/>
      <c r="J404" s="71"/>
      <c r="K404" s="71"/>
      <c r="L404" s="71"/>
      <c r="M404" s="71"/>
      <c r="N404" s="71"/>
      <c r="O404" s="71"/>
      <c r="P404" s="71"/>
      <c r="Q404" s="71"/>
      <c r="R404" s="71"/>
      <c r="S404" s="71"/>
      <c r="T404" s="71"/>
      <c r="U404" s="71"/>
      <c r="V404" s="71"/>
      <c r="W404" s="71"/>
      <c r="X404" s="71"/>
      <c r="Y404" s="71"/>
      <c r="Z404" s="71"/>
      <c r="AA404" s="71"/>
      <c r="AB404" s="71"/>
      <c r="AC404" s="71"/>
      <c r="AD404" s="71"/>
      <c r="AE404" s="71"/>
    </row>
    <row r="405" spans="1:31" ht="21" x14ac:dyDescent="0.25">
      <c r="A405" s="132" t="s">
        <v>114</v>
      </c>
      <c r="B405" s="36" t="s">
        <v>741</v>
      </c>
      <c r="C405" s="175"/>
      <c r="D405" s="71"/>
      <c r="E405" s="71"/>
      <c r="F405" s="71"/>
      <c r="G405" s="71"/>
      <c r="H405" s="71"/>
      <c r="I405" s="71"/>
      <c r="J405" s="71"/>
      <c r="K405" s="71"/>
      <c r="L405" s="71"/>
      <c r="M405" s="71"/>
      <c r="N405" s="71"/>
      <c r="O405" s="71"/>
      <c r="P405" s="71"/>
      <c r="Q405" s="71"/>
      <c r="R405" s="71"/>
      <c r="S405" s="71"/>
      <c r="T405" s="71"/>
      <c r="U405" s="71"/>
      <c r="V405" s="71"/>
      <c r="W405" s="71"/>
      <c r="X405" s="71"/>
      <c r="Y405" s="71"/>
      <c r="Z405" s="71"/>
      <c r="AA405" s="71"/>
      <c r="AB405" s="71"/>
      <c r="AC405" s="71"/>
      <c r="AD405" s="71"/>
      <c r="AE405" s="71"/>
    </row>
    <row r="406" spans="1:31" ht="63" x14ac:dyDescent="0.25">
      <c r="A406" s="22" t="s">
        <v>742</v>
      </c>
      <c r="B406" s="40" t="s">
        <v>743</v>
      </c>
      <c r="C406" s="177" t="s">
        <v>744</v>
      </c>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row>
    <row r="407" spans="1:31" ht="21" x14ac:dyDescent="0.25">
      <c r="A407" s="132" t="s">
        <v>745</v>
      </c>
      <c r="B407" s="36" t="s">
        <v>746</v>
      </c>
      <c r="C407" s="175" t="s">
        <v>747</v>
      </c>
      <c r="D407" s="71"/>
      <c r="E407" s="71"/>
      <c r="F407" s="71"/>
      <c r="G407" s="71"/>
      <c r="H407" s="71"/>
      <c r="I407" s="71"/>
      <c r="J407" s="71"/>
      <c r="K407" s="71"/>
      <c r="L407" s="71"/>
      <c r="M407" s="71"/>
      <c r="N407" s="71"/>
      <c r="O407" s="71"/>
      <c r="P407" s="71"/>
      <c r="Q407" s="71"/>
      <c r="R407" s="71"/>
      <c r="S407" s="71"/>
      <c r="T407" s="71"/>
      <c r="U407" s="71"/>
      <c r="V407" s="71"/>
      <c r="W407" s="71"/>
      <c r="X407" s="71"/>
      <c r="Y407" s="71"/>
      <c r="Z407" s="71"/>
      <c r="AA407" s="71"/>
      <c r="AB407" s="71"/>
      <c r="AC407" s="71"/>
      <c r="AD407" s="71"/>
      <c r="AE407" s="71"/>
    </row>
    <row r="408" spans="1:31" x14ac:dyDescent="0.25">
      <c r="A408" s="372"/>
      <c r="B408" s="372"/>
      <c r="C408" s="372"/>
      <c r="D408" s="71"/>
      <c r="E408" s="71"/>
      <c r="F408" s="71"/>
      <c r="G408" s="71"/>
      <c r="H408" s="71"/>
      <c r="I408" s="71"/>
      <c r="J408" s="71"/>
      <c r="K408" s="71"/>
      <c r="L408" s="71"/>
      <c r="M408" s="71"/>
      <c r="N408" s="71"/>
      <c r="O408" s="71"/>
      <c r="P408" s="71"/>
      <c r="Q408" s="71"/>
      <c r="R408" s="71"/>
      <c r="S408" s="71"/>
      <c r="T408" s="71"/>
      <c r="U408" s="71"/>
      <c r="V408" s="71"/>
      <c r="W408" s="71"/>
      <c r="X408" s="71"/>
      <c r="Y408" s="71"/>
      <c r="Z408" s="71"/>
      <c r="AA408" s="71"/>
      <c r="AB408" s="71"/>
      <c r="AC408" s="71"/>
      <c r="AD408" s="71"/>
      <c r="AE408" s="71"/>
    </row>
    <row r="409" spans="1:31" ht="21" x14ac:dyDescent="0.25">
      <c r="A409" s="373" t="s">
        <v>163</v>
      </c>
      <c r="B409" s="373"/>
      <c r="C409" s="373"/>
      <c r="D409" s="71"/>
      <c r="E409" s="71"/>
      <c r="F409" s="71"/>
      <c r="G409" s="71"/>
      <c r="H409" s="71"/>
      <c r="I409" s="71"/>
      <c r="J409" s="71"/>
      <c r="K409" s="71"/>
      <c r="L409" s="71"/>
      <c r="M409" s="71"/>
      <c r="N409" s="71"/>
      <c r="O409" s="71"/>
      <c r="P409" s="71"/>
      <c r="Q409" s="71"/>
      <c r="R409" s="71"/>
      <c r="S409" s="71"/>
      <c r="T409" s="71"/>
      <c r="U409" s="71"/>
      <c r="V409" s="71"/>
      <c r="W409" s="71"/>
      <c r="X409" s="71"/>
      <c r="Y409" s="71"/>
      <c r="Z409" s="71"/>
      <c r="AA409" s="71"/>
      <c r="AB409" s="71"/>
      <c r="AC409" s="71"/>
      <c r="AD409" s="71"/>
      <c r="AE409" s="71"/>
    </row>
    <row r="410" spans="1:31" x14ac:dyDescent="0.25">
      <c r="A410" s="374"/>
      <c r="B410" s="374"/>
      <c r="C410" s="374"/>
      <c r="D410" s="71"/>
      <c r="E410" s="71"/>
      <c r="F410" s="71"/>
      <c r="G410" s="71"/>
      <c r="H410" s="71"/>
      <c r="I410" s="71"/>
      <c r="J410" s="71"/>
      <c r="K410" s="71"/>
      <c r="L410" s="71"/>
      <c r="M410" s="71"/>
      <c r="N410" s="71"/>
      <c r="O410" s="71"/>
      <c r="P410" s="71"/>
      <c r="Q410" s="71"/>
      <c r="R410" s="71"/>
      <c r="S410" s="71"/>
      <c r="T410" s="71"/>
      <c r="U410" s="71"/>
      <c r="V410" s="71"/>
      <c r="W410" s="71"/>
      <c r="X410" s="71"/>
      <c r="Y410" s="71"/>
      <c r="Z410" s="71"/>
      <c r="AA410" s="71"/>
      <c r="AB410" s="71"/>
      <c r="AC410" s="71"/>
      <c r="AD410" s="71"/>
      <c r="AE410" s="71"/>
    </row>
    <row r="411" spans="1:31" ht="21" x14ac:dyDescent="0.25">
      <c r="A411" s="150" t="s">
        <v>0</v>
      </c>
      <c r="B411" s="150" t="s">
        <v>1</v>
      </c>
      <c r="C411" s="150" t="s">
        <v>2</v>
      </c>
      <c r="D411" s="71"/>
      <c r="E411" s="71"/>
      <c r="F411" s="71"/>
      <c r="G411" s="71"/>
      <c r="H411" s="71"/>
      <c r="I411" s="71"/>
      <c r="J411" s="71"/>
      <c r="K411" s="71"/>
      <c r="L411" s="71"/>
      <c r="M411" s="71"/>
      <c r="N411" s="71"/>
      <c r="O411" s="71"/>
      <c r="P411" s="71"/>
      <c r="Q411" s="71"/>
      <c r="R411" s="71"/>
      <c r="S411" s="71"/>
      <c r="T411" s="71"/>
      <c r="U411" s="71"/>
      <c r="V411" s="71"/>
      <c r="W411" s="71"/>
      <c r="X411" s="71"/>
      <c r="Y411" s="71"/>
      <c r="Z411" s="71"/>
      <c r="AA411" s="71"/>
      <c r="AB411" s="71"/>
      <c r="AC411" s="71"/>
      <c r="AD411" s="71"/>
      <c r="AE411" s="71"/>
    </row>
    <row r="412" spans="1:31" ht="210" x14ac:dyDescent="0.35">
      <c r="A412" s="144" t="s">
        <v>98</v>
      </c>
      <c r="B412" s="149" t="s">
        <v>100</v>
      </c>
      <c r="C412" s="149"/>
      <c r="D412" s="71"/>
      <c r="E412" s="71"/>
      <c r="F412" s="71"/>
      <c r="G412" s="71"/>
      <c r="H412" s="71"/>
      <c r="I412" s="71"/>
      <c r="J412" s="71"/>
      <c r="K412" s="71"/>
      <c r="L412" s="71"/>
      <c r="M412" s="71"/>
      <c r="N412" s="71"/>
      <c r="O412" s="71"/>
      <c r="P412" s="71"/>
      <c r="Q412" s="71"/>
      <c r="R412" s="71"/>
      <c r="S412" s="71"/>
      <c r="T412" s="71"/>
      <c r="U412" s="71"/>
      <c r="V412" s="71"/>
      <c r="W412" s="71"/>
      <c r="X412" s="71"/>
      <c r="Y412" s="71"/>
      <c r="Z412" s="71"/>
      <c r="AA412" s="71"/>
      <c r="AB412" s="71"/>
      <c r="AC412" s="71"/>
      <c r="AD412" s="71"/>
      <c r="AE412" s="71"/>
    </row>
    <row r="413" spans="1:31" x14ac:dyDescent="0.25">
      <c r="A413" s="372"/>
      <c r="B413" s="372"/>
      <c r="C413" s="372"/>
      <c r="D413" s="71"/>
      <c r="E413" s="71"/>
      <c r="F413" s="71"/>
      <c r="G413" s="71"/>
      <c r="H413" s="71"/>
      <c r="I413" s="71"/>
      <c r="J413" s="71"/>
      <c r="K413" s="71"/>
      <c r="L413" s="71"/>
      <c r="M413" s="71"/>
      <c r="N413" s="71"/>
      <c r="O413" s="71"/>
      <c r="P413" s="71"/>
      <c r="Q413" s="71"/>
      <c r="R413" s="71"/>
      <c r="S413" s="71"/>
      <c r="T413" s="71"/>
      <c r="U413" s="71"/>
      <c r="V413" s="71"/>
      <c r="W413" s="71"/>
      <c r="X413" s="71"/>
      <c r="Y413" s="71"/>
      <c r="Z413" s="71"/>
      <c r="AA413" s="71"/>
      <c r="AB413" s="71"/>
      <c r="AC413" s="71"/>
      <c r="AD413" s="71"/>
      <c r="AE413" s="71"/>
    </row>
    <row r="414" spans="1:31" ht="21" x14ac:dyDescent="0.25">
      <c r="A414" s="373" t="s">
        <v>164</v>
      </c>
      <c r="B414" s="373"/>
      <c r="C414" s="373"/>
      <c r="D414" s="71"/>
      <c r="E414" s="71"/>
      <c r="F414" s="71"/>
      <c r="G414" s="71"/>
      <c r="H414" s="71"/>
      <c r="I414" s="71"/>
      <c r="J414" s="71"/>
      <c r="K414" s="71"/>
      <c r="L414" s="71"/>
      <c r="M414" s="71"/>
      <c r="N414" s="71"/>
      <c r="O414" s="71"/>
      <c r="P414" s="71"/>
      <c r="Q414" s="71"/>
      <c r="R414" s="71"/>
      <c r="S414" s="71"/>
      <c r="T414" s="71"/>
      <c r="U414" s="71"/>
      <c r="V414" s="71"/>
      <c r="W414" s="71"/>
      <c r="X414" s="71"/>
      <c r="Y414" s="71"/>
      <c r="Z414" s="71"/>
      <c r="AA414" s="71"/>
      <c r="AB414" s="71"/>
      <c r="AC414" s="71"/>
      <c r="AD414" s="71"/>
      <c r="AE414" s="71"/>
    </row>
    <row r="415" spans="1:31" x14ac:dyDescent="0.25">
      <c r="A415" s="93"/>
      <c r="B415" s="93"/>
      <c r="C415" s="93"/>
      <c r="D415" s="71"/>
      <c r="E415" s="71"/>
      <c r="F415" s="71"/>
      <c r="G415" s="71"/>
      <c r="H415" s="71"/>
      <c r="I415" s="71"/>
      <c r="J415" s="71"/>
      <c r="K415" s="71"/>
      <c r="L415" s="71"/>
      <c r="M415" s="71"/>
      <c r="N415" s="71"/>
      <c r="O415" s="71"/>
      <c r="P415" s="71"/>
      <c r="Q415" s="71"/>
      <c r="R415" s="71"/>
      <c r="S415" s="71"/>
      <c r="T415" s="71"/>
      <c r="U415" s="71"/>
      <c r="V415" s="71"/>
      <c r="W415" s="71"/>
      <c r="X415" s="71"/>
      <c r="Y415" s="71"/>
      <c r="Z415" s="71"/>
      <c r="AA415" s="71"/>
      <c r="AB415" s="71"/>
      <c r="AC415" s="71"/>
      <c r="AD415" s="71"/>
      <c r="AE415" s="71"/>
    </row>
    <row r="416" spans="1:31" ht="21" x14ac:dyDescent="0.25">
      <c r="A416" s="150" t="s">
        <v>0</v>
      </c>
      <c r="B416" s="150" t="s">
        <v>1</v>
      </c>
      <c r="C416" s="150" t="s">
        <v>2</v>
      </c>
      <c r="D416" s="71"/>
      <c r="E416" s="71"/>
      <c r="F416" s="71"/>
      <c r="G416" s="71"/>
      <c r="H416" s="71"/>
      <c r="I416" s="71"/>
      <c r="J416" s="71"/>
      <c r="K416" s="71"/>
      <c r="L416" s="71"/>
      <c r="M416" s="71"/>
      <c r="N416" s="71"/>
      <c r="O416" s="71"/>
      <c r="P416" s="71"/>
      <c r="Q416" s="71"/>
      <c r="R416" s="71"/>
      <c r="S416" s="71"/>
      <c r="T416" s="71"/>
      <c r="U416" s="71"/>
      <c r="V416" s="71"/>
      <c r="W416" s="71"/>
      <c r="X416" s="71"/>
      <c r="Y416" s="71"/>
      <c r="Z416" s="71"/>
      <c r="AA416" s="71"/>
      <c r="AB416" s="71"/>
      <c r="AC416" s="71"/>
      <c r="AD416" s="71"/>
      <c r="AE416" s="71"/>
    </row>
    <row r="417" spans="1:33" ht="21" x14ac:dyDescent="0.35">
      <c r="A417" s="35" t="s">
        <v>101</v>
      </c>
      <c r="B417" s="145" t="s">
        <v>102</v>
      </c>
      <c r="C417" s="149"/>
      <c r="D417" s="71"/>
      <c r="E417" s="71"/>
      <c r="F417" s="71"/>
      <c r="G417" s="71"/>
      <c r="H417" s="71"/>
      <c r="I417" s="71"/>
      <c r="J417" s="71"/>
      <c r="K417" s="71"/>
      <c r="L417" s="71"/>
      <c r="M417" s="71"/>
      <c r="N417" s="71"/>
      <c r="O417" s="71"/>
      <c r="P417" s="71"/>
      <c r="Q417" s="71"/>
      <c r="R417" s="71"/>
      <c r="S417" s="71"/>
      <c r="T417" s="71"/>
      <c r="U417" s="71"/>
      <c r="V417" s="71"/>
      <c r="W417" s="71"/>
      <c r="X417" s="71"/>
      <c r="Y417" s="71"/>
      <c r="Z417" s="71"/>
      <c r="AA417" s="71"/>
      <c r="AB417" s="71"/>
      <c r="AC417" s="71"/>
      <c r="AD417" s="71"/>
      <c r="AE417" s="71"/>
    </row>
    <row r="418" spans="1:33" ht="21" x14ac:dyDescent="0.35">
      <c r="A418" s="35" t="s">
        <v>103</v>
      </c>
      <c r="B418" s="145" t="s">
        <v>104</v>
      </c>
      <c r="C418" s="149"/>
      <c r="D418" s="71"/>
      <c r="E418" s="71"/>
      <c r="F418" s="71"/>
      <c r="G418" s="71"/>
      <c r="H418" s="71"/>
      <c r="I418" s="71"/>
      <c r="J418" s="71"/>
      <c r="K418" s="71"/>
      <c r="L418" s="71"/>
      <c r="M418" s="71"/>
      <c r="N418" s="71"/>
      <c r="O418" s="71"/>
      <c r="P418" s="71"/>
      <c r="Q418" s="71"/>
      <c r="R418" s="71"/>
      <c r="S418" s="71"/>
      <c r="T418" s="71"/>
      <c r="U418" s="71"/>
      <c r="V418" s="71"/>
      <c r="W418" s="71"/>
      <c r="X418" s="71"/>
      <c r="Y418" s="71"/>
      <c r="Z418" s="71"/>
      <c r="AA418" s="71"/>
      <c r="AB418" s="71"/>
      <c r="AC418" s="71"/>
      <c r="AD418" s="71"/>
      <c r="AE418" s="71"/>
    </row>
    <row r="419" spans="1:33" ht="42" x14ac:dyDescent="0.35">
      <c r="A419" s="35" t="s">
        <v>105</v>
      </c>
      <c r="B419" s="145" t="s">
        <v>106</v>
      </c>
      <c r="C419" s="149"/>
      <c r="D419" s="71"/>
      <c r="E419" s="71"/>
      <c r="F419" s="71"/>
      <c r="G419" s="71"/>
      <c r="H419" s="71"/>
      <c r="I419" s="71"/>
      <c r="J419" s="71"/>
      <c r="K419" s="71"/>
      <c r="L419" s="71"/>
      <c r="M419" s="71"/>
      <c r="N419" s="71"/>
      <c r="O419" s="71"/>
      <c r="P419" s="71"/>
      <c r="Q419" s="71"/>
      <c r="R419" s="71"/>
      <c r="S419" s="71"/>
      <c r="T419" s="71"/>
      <c r="U419" s="71"/>
      <c r="V419" s="71"/>
      <c r="W419" s="71"/>
      <c r="X419" s="71"/>
      <c r="Y419" s="71"/>
      <c r="Z419" s="71"/>
      <c r="AA419" s="71"/>
      <c r="AB419" s="71"/>
      <c r="AC419" s="71"/>
      <c r="AD419" s="71"/>
      <c r="AE419" s="71"/>
    </row>
    <row r="420" spans="1:33" ht="21" x14ac:dyDescent="0.35">
      <c r="A420" s="35" t="s">
        <v>107</v>
      </c>
      <c r="B420" s="145" t="s">
        <v>108</v>
      </c>
      <c r="C420" s="149"/>
      <c r="D420" s="71"/>
      <c r="E420" s="71"/>
      <c r="F420" s="71"/>
      <c r="G420" s="71"/>
      <c r="H420" s="71"/>
      <c r="I420" s="71"/>
      <c r="J420" s="71"/>
      <c r="K420" s="71"/>
      <c r="L420" s="71"/>
      <c r="M420" s="71"/>
      <c r="N420" s="71"/>
      <c r="O420" s="71"/>
      <c r="P420" s="71"/>
      <c r="Q420" s="71"/>
      <c r="R420" s="71"/>
      <c r="S420" s="71"/>
      <c r="T420" s="71"/>
      <c r="U420" s="71"/>
      <c r="V420" s="71"/>
      <c r="W420" s="71"/>
      <c r="X420" s="71"/>
      <c r="Y420" s="71"/>
      <c r="Z420" s="71"/>
      <c r="AA420" s="71"/>
      <c r="AB420" s="71"/>
      <c r="AC420" s="71"/>
      <c r="AD420" s="71"/>
      <c r="AE420" s="71"/>
    </row>
    <row r="421" spans="1:33" ht="21" x14ac:dyDescent="0.35">
      <c r="A421" s="35" t="s">
        <v>109</v>
      </c>
      <c r="B421" s="145" t="s">
        <v>110</v>
      </c>
      <c r="C421" s="149"/>
      <c r="D421" s="71"/>
      <c r="E421" s="71"/>
      <c r="F421" s="71"/>
      <c r="G421" s="71"/>
      <c r="H421" s="71"/>
      <c r="I421" s="71"/>
      <c r="J421" s="71"/>
      <c r="K421" s="71"/>
      <c r="L421" s="71"/>
      <c r="M421" s="71"/>
      <c r="N421" s="71"/>
      <c r="O421" s="71"/>
      <c r="P421" s="71"/>
      <c r="Q421" s="71"/>
      <c r="R421" s="71"/>
      <c r="S421" s="71"/>
      <c r="T421" s="71"/>
      <c r="U421" s="71"/>
      <c r="V421" s="71"/>
      <c r="W421" s="71"/>
      <c r="X421" s="71"/>
      <c r="Y421" s="71"/>
      <c r="Z421" s="71"/>
      <c r="AA421" s="71"/>
      <c r="AB421" s="71"/>
      <c r="AC421" s="71"/>
      <c r="AD421" s="71"/>
      <c r="AE421" s="71"/>
    </row>
    <row r="422" spans="1:33" ht="21" x14ac:dyDescent="0.35">
      <c r="A422" s="35" t="s">
        <v>111</v>
      </c>
      <c r="B422" s="145" t="s">
        <v>104</v>
      </c>
      <c r="C422" s="149"/>
      <c r="D422" s="71"/>
      <c r="E422" s="71"/>
      <c r="F422" s="71"/>
      <c r="G422" s="71"/>
      <c r="H422" s="71"/>
      <c r="I422" s="71"/>
      <c r="J422" s="71"/>
      <c r="K422" s="71"/>
      <c r="L422" s="71"/>
      <c r="M422" s="71"/>
      <c r="N422" s="71"/>
      <c r="O422" s="71"/>
      <c r="P422" s="71"/>
      <c r="Q422" s="71"/>
      <c r="R422" s="71"/>
      <c r="S422" s="71"/>
      <c r="T422" s="71"/>
      <c r="U422" s="71"/>
      <c r="V422" s="71"/>
      <c r="W422" s="71"/>
      <c r="X422" s="71"/>
      <c r="Y422" s="71"/>
      <c r="Z422" s="71"/>
      <c r="AA422" s="71"/>
      <c r="AB422" s="71"/>
      <c r="AC422" s="71"/>
      <c r="AD422" s="71"/>
      <c r="AE422" s="71"/>
    </row>
    <row r="423" spans="1:33" x14ac:dyDescent="0.25">
      <c r="A423" s="372"/>
      <c r="B423" s="372"/>
      <c r="C423" s="372"/>
      <c r="D423" s="71"/>
      <c r="E423" s="71"/>
      <c r="F423" s="71"/>
      <c r="G423" s="71"/>
      <c r="H423" s="71"/>
      <c r="I423" s="71"/>
      <c r="J423" s="71"/>
      <c r="K423" s="71"/>
      <c r="L423" s="71"/>
      <c r="M423" s="71"/>
      <c r="N423" s="71"/>
      <c r="O423" s="71"/>
      <c r="P423" s="71"/>
      <c r="Q423" s="71"/>
      <c r="R423" s="71"/>
      <c r="S423" s="71"/>
      <c r="T423" s="71"/>
      <c r="U423" s="71"/>
      <c r="V423" s="71"/>
      <c r="W423" s="71"/>
      <c r="X423" s="71"/>
      <c r="Y423" s="71"/>
      <c r="Z423" s="71"/>
      <c r="AA423" s="71"/>
      <c r="AB423" s="71"/>
      <c r="AC423" s="71"/>
      <c r="AD423" s="71"/>
      <c r="AE423" s="71"/>
    </row>
    <row r="424" spans="1:33" ht="21" x14ac:dyDescent="0.25">
      <c r="A424" s="373" t="s">
        <v>165</v>
      </c>
      <c r="B424" s="373"/>
      <c r="C424" s="373"/>
      <c r="D424" s="71"/>
      <c r="E424" s="71"/>
      <c r="F424" s="71"/>
      <c r="G424" s="71"/>
      <c r="H424" s="71"/>
      <c r="I424" s="71"/>
      <c r="J424" s="71"/>
      <c r="K424" s="71"/>
      <c r="L424" s="71"/>
      <c r="M424" s="71"/>
      <c r="N424" s="71"/>
      <c r="O424" s="71"/>
      <c r="P424" s="71"/>
      <c r="Q424" s="71"/>
      <c r="R424" s="71"/>
      <c r="S424" s="71"/>
      <c r="T424" s="71"/>
      <c r="U424" s="71"/>
      <c r="V424" s="71"/>
      <c r="W424" s="71"/>
      <c r="X424" s="71"/>
      <c r="Y424" s="71"/>
      <c r="Z424" s="71"/>
      <c r="AA424" s="71"/>
      <c r="AB424" s="71"/>
      <c r="AC424" s="71"/>
      <c r="AD424" s="71"/>
      <c r="AE424" s="71"/>
    </row>
    <row r="425" spans="1:33" x14ac:dyDescent="0.25">
      <c r="A425" s="374"/>
      <c r="B425" s="374"/>
      <c r="C425" s="374"/>
      <c r="D425" s="71"/>
      <c r="E425" s="71"/>
      <c r="F425" s="71"/>
      <c r="G425" s="71"/>
      <c r="H425" s="71"/>
      <c r="I425" s="71"/>
      <c r="J425" s="71"/>
      <c r="K425" s="71"/>
      <c r="L425" s="71"/>
      <c r="M425" s="71"/>
      <c r="N425" s="71"/>
      <c r="O425" s="71"/>
      <c r="P425" s="71"/>
      <c r="Q425" s="71"/>
      <c r="R425" s="71"/>
      <c r="S425" s="71"/>
      <c r="T425" s="71"/>
      <c r="U425" s="71"/>
      <c r="V425" s="71"/>
      <c r="W425" s="71"/>
      <c r="X425" s="71"/>
      <c r="Y425" s="71"/>
      <c r="Z425" s="71"/>
      <c r="AA425" s="71"/>
      <c r="AB425" s="71"/>
      <c r="AC425" s="71"/>
      <c r="AD425" s="71"/>
      <c r="AE425" s="71"/>
    </row>
    <row r="426" spans="1:33" ht="21" x14ac:dyDescent="0.25">
      <c r="A426" s="150" t="s">
        <v>0</v>
      </c>
      <c r="B426" s="150" t="s">
        <v>637</v>
      </c>
      <c r="C426" s="150" t="s">
        <v>2</v>
      </c>
      <c r="D426" s="71"/>
      <c r="E426" s="71"/>
      <c r="F426" s="71"/>
      <c r="G426" s="71"/>
      <c r="H426" s="71"/>
      <c r="I426" s="71"/>
      <c r="J426" s="71"/>
      <c r="K426" s="71"/>
      <c r="L426" s="71"/>
      <c r="M426" s="71"/>
      <c r="N426" s="71"/>
      <c r="O426" s="71"/>
      <c r="P426" s="71"/>
      <c r="Q426" s="71"/>
      <c r="R426" s="71"/>
      <c r="S426" s="71"/>
      <c r="T426" s="71"/>
      <c r="U426" s="71"/>
      <c r="V426" s="71"/>
      <c r="W426" s="71"/>
      <c r="X426" s="71"/>
      <c r="Y426" s="71"/>
      <c r="Z426" s="71"/>
      <c r="AA426" s="71"/>
      <c r="AB426" s="71"/>
      <c r="AC426" s="71"/>
      <c r="AD426" s="71"/>
      <c r="AE426" s="71"/>
    </row>
    <row r="427" spans="1:33" ht="42" x14ac:dyDescent="0.25">
      <c r="A427" s="24" t="s">
        <v>117</v>
      </c>
      <c r="B427" s="40" t="s">
        <v>124</v>
      </c>
      <c r="C427" s="40" t="s">
        <v>131</v>
      </c>
      <c r="D427" s="71"/>
      <c r="E427" s="71"/>
      <c r="F427" s="71"/>
      <c r="G427" s="71"/>
      <c r="H427" s="71"/>
      <c r="I427" s="71"/>
      <c r="J427" s="71"/>
      <c r="K427" s="71"/>
      <c r="L427" s="71"/>
      <c r="M427" s="71"/>
      <c r="N427" s="71"/>
      <c r="O427" s="71"/>
      <c r="P427" s="71"/>
      <c r="Q427" s="71"/>
      <c r="R427" s="71"/>
      <c r="S427" s="71"/>
      <c r="T427" s="71"/>
      <c r="U427" s="71"/>
      <c r="V427" s="71"/>
      <c r="W427" s="71"/>
      <c r="X427" s="71"/>
      <c r="Y427" s="71"/>
      <c r="Z427" s="71"/>
      <c r="AA427" s="71"/>
      <c r="AB427" s="71"/>
      <c r="AC427" s="71"/>
      <c r="AD427" s="71"/>
      <c r="AE427" s="71"/>
    </row>
    <row r="428" spans="1:33" ht="42" x14ac:dyDescent="0.25">
      <c r="A428" s="24" t="s">
        <v>118</v>
      </c>
      <c r="B428" s="40" t="s">
        <v>125</v>
      </c>
      <c r="C428" s="40" t="s">
        <v>132</v>
      </c>
      <c r="D428" s="71"/>
      <c r="E428" s="71"/>
      <c r="F428" s="71"/>
      <c r="G428" s="71"/>
      <c r="H428" s="71"/>
      <c r="I428" s="71"/>
      <c r="J428" s="71"/>
      <c r="K428" s="71"/>
      <c r="L428" s="71"/>
      <c r="M428" s="71"/>
      <c r="N428" s="71"/>
      <c r="O428" s="71"/>
      <c r="P428" s="71"/>
      <c r="Q428" s="71"/>
      <c r="R428" s="71"/>
      <c r="S428" s="71"/>
      <c r="T428" s="71"/>
      <c r="U428" s="71"/>
      <c r="V428" s="71"/>
      <c r="W428" s="71"/>
      <c r="X428" s="71"/>
      <c r="Y428" s="71"/>
      <c r="Z428" s="71"/>
      <c r="AA428" s="71"/>
      <c r="AB428" s="71"/>
      <c r="AC428" s="71"/>
      <c r="AD428" s="71"/>
      <c r="AE428" s="71"/>
    </row>
    <row r="429" spans="1:33" ht="84" x14ac:dyDescent="0.25">
      <c r="A429" s="24" t="s">
        <v>119</v>
      </c>
      <c r="B429" s="40" t="s">
        <v>126</v>
      </c>
      <c r="C429" s="40" t="s">
        <v>133</v>
      </c>
      <c r="D429" s="71"/>
      <c r="E429" s="71"/>
      <c r="F429" s="71"/>
      <c r="G429" s="71"/>
      <c r="H429" s="71"/>
      <c r="I429" s="71"/>
      <c r="J429" s="71"/>
      <c r="K429" s="71"/>
      <c r="L429" s="71"/>
      <c r="M429" s="71"/>
      <c r="N429" s="71"/>
      <c r="O429" s="71"/>
      <c r="P429" s="71"/>
      <c r="Q429" s="71"/>
      <c r="R429" s="71"/>
      <c r="S429" s="71"/>
      <c r="T429" s="71"/>
      <c r="U429" s="71"/>
      <c r="V429" s="71"/>
      <c r="W429" s="71"/>
      <c r="X429" s="71"/>
      <c r="Y429" s="71"/>
      <c r="Z429" s="71"/>
      <c r="AA429" s="71"/>
      <c r="AB429" s="71"/>
      <c r="AC429" s="71"/>
      <c r="AD429" s="71"/>
      <c r="AE429" s="71"/>
      <c r="AF429" s="180"/>
      <c r="AG429" s="180"/>
    </row>
    <row r="430" spans="1:33" ht="63" x14ac:dyDescent="0.25">
      <c r="A430" s="24" t="s">
        <v>120</v>
      </c>
      <c r="B430" s="40" t="s">
        <v>127</v>
      </c>
      <c r="C430" s="40" t="s">
        <v>134</v>
      </c>
      <c r="D430" s="71"/>
      <c r="E430" s="71"/>
      <c r="F430" s="71"/>
      <c r="G430" s="71"/>
      <c r="H430" s="71"/>
      <c r="I430" s="71"/>
      <c r="J430" s="71"/>
      <c r="K430" s="71"/>
      <c r="L430" s="71"/>
      <c r="M430" s="71"/>
      <c r="N430" s="71"/>
      <c r="O430" s="71"/>
      <c r="P430" s="71"/>
      <c r="Q430" s="71"/>
      <c r="R430" s="71"/>
      <c r="S430" s="71"/>
      <c r="T430" s="71"/>
      <c r="U430" s="71"/>
      <c r="V430" s="71"/>
      <c r="W430" s="71"/>
      <c r="X430" s="71"/>
      <c r="Y430" s="71"/>
      <c r="Z430" s="71"/>
      <c r="AA430" s="71"/>
      <c r="AB430" s="71"/>
      <c r="AC430" s="71"/>
      <c r="AD430" s="71"/>
      <c r="AE430" s="71"/>
      <c r="AF430" s="180"/>
      <c r="AG430" s="180"/>
    </row>
    <row r="431" spans="1:33" ht="42" x14ac:dyDescent="0.25">
      <c r="A431" s="24" t="s">
        <v>121</v>
      </c>
      <c r="B431" s="40" t="s">
        <v>128</v>
      </c>
      <c r="C431" s="40" t="s">
        <v>135</v>
      </c>
      <c r="D431" s="71"/>
      <c r="E431" s="71"/>
      <c r="F431" s="71"/>
      <c r="G431" s="71"/>
      <c r="H431" s="71"/>
      <c r="I431" s="71"/>
      <c r="J431" s="71"/>
      <c r="K431" s="71"/>
      <c r="L431" s="71"/>
      <c r="M431" s="71"/>
      <c r="N431" s="71"/>
      <c r="O431" s="71"/>
      <c r="P431" s="71"/>
      <c r="Q431" s="71"/>
      <c r="R431" s="71"/>
      <c r="S431" s="71"/>
      <c r="T431" s="71"/>
      <c r="U431" s="71"/>
      <c r="V431" s="71"/>
      <c r="W431" s="71"/>
      <c r="X431" s="71"/>
      <c r="Y431" s="71"/>
      <c r="Z431" s="71"/>
      <c r="AA431" s="71"/>
      <c r="AB431" s="71"/>
      <c r="AC431" s="71"/>
      <c r="AD431" s="71"/>
      <c r="AE431" s="71"/>
      <c r="AF431" s="180"/>
      <c r="AG431" s="180"/>
    </row>
    <row r="432" spans="1:33" ht="42" x14ac:dyDescent="0.25">
      <c r="A432" s="24" t="s">
        <v>122</v>
      </c>
      <c r="B432" s="40" t="s">
        <v>129</v>
      </c>
      <c r="C432" s="40" t="s">
        <v>136</v>
      </c>
      <c r="D432" s="71"/>
      <c r="E432" s="71"/>
      <c r="F432" s="71"/>
      <c r="G432" s="71"/>
      <c r="H432" s="71"/>
      <c r="I432" s="71"/>
      <c r="J432" s="71"/>
      <c r="K432" s="71"/>
      <c r="L432" s="71"/>
      <c r="M432" s="71"/>
      <c r="N432" s="71"/>
      <c r="O432" s="71"/>
      <c r="P432" s="71"/>
      <c r="Q432" s="71"/>
      <c r="R432" s="71"/>
      <c r="S432" s="71"/>
      <c r="T432" s="71"/>
      <c r="U432" s="71"/>
      <c r="V432" s="71"/>
      <c r="W432" s="71"/>
      <c r="X432" s="71"/>
      <c r="Y432" s="71"/>
      <c r="Z432" s="71"/>
      <c r="AA432" s="71"/>
      <c r="AB432" s="71"/>
      <c r="AC432" s="71"/>
      <c r="AD432" s="71"/>
      <c r="AE432" s="71"/>
      <c r="AF432" s="180"/>
      <c r="AG432" s="180"/>
    </row>
    <row r="433" spans="1:33" ht="63" x14ac:dyDescent="0.25">
      <c r="A433" s="24" t="s">
        <v>123</v>
      </c>
      <c r="B433" s="40" t="s">
        <v>130</v>
      </c>
      <c r="C433" s="40" t="s">
        <v>137</v>
      </c>
      <c r="D433" s="71"/>
      <c r="E433" s="71"/>
      <c r="F433" s="71"/>
      <c r="G433" s="71"/>
      <c r="H433" s="71"/>
      <c r="I433" s="71"/>
      <c r="J433" s="71"/>
      <c r="K433" s="71"/>
      <c r="L433" s="71"/>
      <c r="M433" s="71"/>
      <c r="N433" s="71"/>
      <c r="O433" s="71"/>
      <c r="P433" s="71"/>
      <c r="Q433" s="71"/>
      <c r="R433" s="71"/>
      <c r="S433" s="71"/>
      <c r="T433" s="71"/>
      <c r="U433" s="71"/>
      <c r="V433" s="71"/>
      <c r="W433" s="71"/>
      <c r="X433" s="71"/>
      <c r="Y433" s="71"/>
      <c r="Z433" s="71"/>
      <c r="AA433" s="71"/>
      <c r="AB433" s="71"/>
      <c r="AC433" s="71"/>
      <c r="AD433" s="71"/>
      <c r="AE433" s="71"/>
      <c r="AF433" s="180"/>
      <c r="AG433" s="180"/>
    </row>
    <row r="434" spans="1:33" ht="21" x14ac:dyDescent="0.25">
      <c r="A434" s="375"/>
      <c r="B434" s="375"/>
      <c r="C434" s="375"/>
      <c r="D434" s="71"/>
      <c r="E434" s="71"/>
      <c r="F434" s="71"/>
      <c r="G434" s="71"/>
      <c r="H434" s="71"/>
      <c r="I434" s="71"/>
      <c r="J434" s="71"/>
      <c r="K434" s="71"/>
      <c r="L434" s="71"/>
      <c r="M434" s="71"/>
      <c r="N434" s="71"/>
      <c r="O434" s="71"/>
      <c r="P434" s="71"/>
      <c r="Q434" s="71"/>
      <c r="R434" s="71"/>
      <c r="S434" s="71"/>
      <c r="T434" s="71"/>
      <c r="U434" s="71"/>
      <c r="V434" s="71"/>
      <c r="W434" s="71"/>
      <c r="X434" s="71"/>
      <c r="Y434" s="71"/>
      <c r="Z434" s="71"/>
      <c r="AA434" s="71"/>
      <c r="AB434" s="71"/>
      <c r="AC434" s="71"/>
      <c r="AD434" s="71"/>
      <c r="AE434" s="71"/>
      <c r="AF434" s="180"/>
      <c r="AG434" s="180"/>
    </row>
    <row r="435" spans="1:33" x14ac:dyDescent="0.25">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c r="AA435" s="71"/>
      <c r="AB435" s="71"/>
      <c r="AC435" s="71"/>
      <c r="AD435" s="71"/>
      <c r="AE435" s="71"/>
    </row>
    <row r="436" spans="1:33" x14ac:dyDescent="0.25">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c r="AA436" s="71"/>
      <c r="AB436" s="71"/>
      <c r="AC436" s="71"/>
      <c r="AD436" s="71"/>
      <c r="AE436" s="71"/>
    </row>
    <row r="437" spans="1:33" x14ac:dyDescent="0.25">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c r="AA437" s="71"/>
      <c r="AB437" s="71"/>
      <c r="AC437" s="71"/>
      <c r="AD437" s="71"/>
      <c r="AE437" s="71"/>
    </row>
    <row r="438" spans="1:33" x14ac:dyDescent="0.25">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c r="AA438" s="71"/>
      <c r="AB438" s="71"/>
      <c r="AC438" s="71"/>
      <c r="AD438" s="71"/>
      <c r="AE438" s="71"/>
    </row>
    <row r="439" spans="1:33" x14ac:dyDescent="0.25">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c r="AA439" s="71"/>
      <c r="AB439" s="71"/>
      <c r="AC439" s="71"/>
      <c r="AD439" s="71"/>
      <c r="AE439" s="71"/>
    </row>
    <row r="440" spans="1:33" x14ac:dyDescent="0.25">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c r="AA440" s="71"/>
      <c r="AB440" s="71"/>
      <c r="AC440" s="71"/>
      <c r="AD440" s="71"/>
      <c r="AE440" s="71"/>
    </row>
    <row r="441" spans="1:33" x14ac:dyDescent="0.25">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row>
    <row r="442" spans="1:33" x14ac:dyDescent="0.25">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row>
    <row r="443" spans="1:33" x14ac:dyDescent="0.25">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c r="AA443" s="71"/>
      <c r="AB443" s="71"/>
      <c r="AC443" s="71"/>
      <c r="AD443" s="71"/>
      <c r="AE443" s="71"/>
    </row>
    <row r="444" spans="1:33" x14ac:dyDescent="0.25">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row>
    <row r="445" spans="1:33" x14ac:dyDescent="0.25">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c r="AA445" s="71"/>
      <c r="AB445" s="71"/>
      <c r="AC445" s="71"/>
      <c r="AD445" s="71"/>
      <c r="AE445" s="71"/>
    </row>
    <row r="446" spans="1:33" x14ac:dyDescent="0.25">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c r="AA446" s="71"/>
      <c r="AB446" s="71"/>
      <c r="AC446" s="71"/>
      <c r="AD446" s="71"/>
      <c r="AE446" s="71"/>
    </row>
    <row r="447" spans="1:33" x14ac:dyDescent="0.25">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c r="AA447" s="71"/>
      <c r="AB447" s="71"/>
      <c r="AC447" s="71"/>
      <c r="AD447" s="71"/>
      <c r="AE447" s="71"/>
    </row>
    <row r="448" spans="1:33" x14ac:dyDescent="0.25">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c r="AA448" s="71"/>
      <c r="AB448" s="71"/>
      <c r="AC448" s="71"/>
      <c r="AD448" s="71"/>
      <c r="AE448" s="71"/>
    </row>
    <row r="449" spans="1:31" x14ac:dyDescent="0.25">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c r="AA449" s="71"/>
      <c r="AB449" s="71"/>
      <c r="AC449" s="71"/>
      <c r="AD449" s="71"/>
      <c r="AE449" s="71"/>
    </row>
    <row r="450" spans="1:31" x14ac:dyDescent="0.25">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c r="AA450" s="71"/>
      <c r="AB450" s="71"/>
      <c r="AC450" s="71"/>
      <c r="AD450" s="71"/>
      <c r="AE450" s="71"/>
    </row>
    <row r="451" spans="1:31" x14ac:dyDescent="0.25">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c r="AA451" s="71"/>
      <c r="AB451" s="71"/>
      <c r="AC451" s="71"/>
      <c r="AD451" s="71"/>
      <c r="AE451" s="71"/>
    </row>
    <row r="452" spans="1:31" x14ac:dyDescent="0.25">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c r="AA452" s="71"/>
      <c r="AB452" s="71"/>
      <c r="AC452" s="71"/>
      <c r="AD452" s="71"/>
      <c r="AE452" s="71"/>
    </row>
    <row r="453" spans="1:31" x14ac:dyDescent="0.25">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c r="AA453" s="71"/>
      <c r="AB453" s="71"/>
      <c r="AC453" s="71"/>
      <c r="AD453" s="71"/>
      <c r="AE453" s="71"/>
    </row>
    <row r="454" spans="1:31" x14ac:dyDescent="0.25">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c r="AA454" s="71"/>
      <c r="AB454" s="71"/>
      <c r="AC454" s="71"/>
      <c r="AD454" s="71"/>
      <c r="AE454" s="71"/>
    </row>
    <row r="455" spans="1:31" x14ac:dyDescent="0.25">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c r="AA455" s="71"/>
      <c r="AB455" s="71"/>
      <c r="AC455" s="71"/>
      <c r="AD455" s="71"/>
      <c r="AE455" s="71"/>
    </row>
    <row r="456" spans="1:31" x14ac:dyDescent="0.25">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c r="AA456" s="71"/>
      <c r="AB456" s="71"/>
      <c r="AC456" s="71"/>
      <c r="AD456" s="71"/>
      <c r="AE456" s="71"/>
    </row>
    <row r="457" spans="1:31" x14ac:dyDescent="0.25">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c r="AA457" s="71"/>
      <c r="AB457" s="71"/>
      <c r="AC457" s="71"/>
      <c r="AD457" s="71"/>
      <c r="AE457" s="71"/>
    </row>
    <row r="458" spans="1:31" x14ac:dyDescent="0.25">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c r="AA458" s="71"/>
      <c r="AB458" s="71"/>
      <c r="AC458" s="71"/>
      <c r="AD458" s="71"/>
      <c r="AE458" s="71"/>
    </row>
    <row r="459" spans="1:31" x14ac:dyDescent="0.25">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c r="AA459" s="71"/>
      <c r="AB459" s="71"/>
      <c r="AC459" s="71"/>
      <c r="AD459" s="71"/>
      <c r="AE459" s="71"/>
    </row>
    <row r="460" spans="1:31" x14ac:dyDescent="0.25">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c r="AA460" s="71"/>
      <c r="AB460" s="71"/>
      <c r="AC460" s="71"/>
      <c r="AD460" s="71"/>
      <c r="AE460" s="71"/>
    </row>
    <row r="461" spans="1:31" x14ac:dyDescent="0.25">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c r="AA461" s="71"/>
      <c r="AB461" s="71"/>
      <c r="AC461" s="71"/>
      <c r="AD461" s="71"/>
      <c r="AE461" s="71"/>
    </row>
    <row r="462" spans="1:31" x14ac:dyDescent="0.25">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c r="AA462" s="71"/>
      <c r="AB462" s="71"/>
      <c r="AC462" s="71"/>
      <c r="AD462" s="71"/>
      <c r="AE462" s="71"/>
    </row>
    <row r="463" spans="1:31" x14ac:dyDescent="0.25">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c r="AA463" s="71"/>
      <c r="AB463" s="71"/>
      <c r="AC463" s="71"/>
      <c r="AD463" s="71"/>
      <c r="AE463" s="71"/>
    </row>
    <row r="464" spans="1:31" x14ac:dyDescent="0.25">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c r="AA464" s="71"/>
      <c r="AB464" s="71"/>
      <c r="AC464" s="71"/>
      <c r="AD464" s="71"/>
      <c r="AE464" s="71"/>
    </row>
    <row r="465" spans="1:31" x14ac:dyDescent="0.25">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c r="AA465" s="71"/>
      <c r="AB465" s="71"/>
      <c r="AC465" s="71"/>
      <c r="AD465" s="71"/>
      <c r="AE465" s="71"/>
    </row>
    <row r="466" spans="1:31" x14ac:dyDescent="0.25">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c r="AA466" s="71"/>
      <c r="AB466" s="71"/>
      <c r="AC466" s="71"/>
      <c r="AD466" s="71"/>
      <c r="AE466" s="71"/>
    </row>
    <row r="467" spans="1:31" x14ac:dyDescent="0.25">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c r="AA467" s="71"/>
      <c r="AB467" s="71"/>
      <c r="AC467" s="71"/>
      <c r="AD467" s="71"/>
      <c r="AE467" s="71"/>
    </row>
    <row r="468" spans="1:31" x14ac:dyDescent="0.25">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c r="AA468" s="71"/>
      <c r="AB468" s="71"/>
      <c r="AC468" s="71"/>
      <c r="AD468" s="71"/>
      <c r="AE468" s="71"/>
    </row>
    <row r="469" spans="1:31" x14ac:dyDescent="0.25">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c r="AA469" s="71"/>
      <c r="AB469" s="71"/>
      <c r="AC469" s="71"/>
      <c r="AD469" s="71"/>
      <c r="AE469" s="71"/>
    </row>
    <row r="470" spans="1:31" x14ac:dyDescent="0.25">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c r="AA470" s="71"/>
      <c r="AB470" s="71"/>
      <c r="AC470" s="71"/>
      <c r="AD470" s="71"/>
      <c r="AE470" s="71"/>
    </row>
    <row r="471" spans="1:31" x14ac:dyDescent="0.25">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c r="AA471" s="71"/>
      <c r="AB471" s="71"/>
      <c r="AC471" s="71"/>
      <c r="AD471" s="71"/>
      <c r="AE471" s="71"/>
    </row>
    <row r="472" spans="1:31" x14ac:dyDescent="0.25">
      <c r="A472" s="71"/>
      <c r="B472" s="71"/>
      <c r="C472" s="71"/>
      <c r="D472" s="71"/>
      <c r="E472" s="71"/>
      <c r="F472" s="71"/>
      <c r="G472" s="71"/>
    </row>
    <row r="473" spans="1:31" x14ac:dyDescent="0.25">
      <c r="A473" s="71"/>
      <c r="B473" s="71"/>
      <c r="C473" s="71"/>
      <c r="D473" s="71"/>
      <c r="E473" s="71"/>
      <c r="F473" s="71"/>
      <c r="G473" s="71"/>
    </row>
    <row r="474" spans="1:31" x14ac:dyDescent="0.25">
      <c r="A474" s="71"/>
      <c r="B474" s="71"/>
      <c r="C474" s="71"/>
      <c r="D474" s="71"/>
      <c r="E474" s="71"/>
      <c r="F474" s="71"/>
      <c r="G474" s="71"/>
    </row>
    <row r="475" spans="1:31" x14ac:dyDescent="0.25">
      <c r="A475" s="71"/>
      <c r="B475" s="71"/>
      <c r="C475" s="71"/>
      <c r="D475" s="71"/>
      <c r="E475" s="71"/>
      <c r="F475" s="71"/>
      <c r="G475" s="71"/>
    </row>
    <row r="476" spans="1:31" x14ac:dyDescent="0.25">
      <c r="A476" s="71"/>
      <c r="B476" s="71"/>
      <c r="C476" s="71"/>
      <c r="D476" s="71"/>
      <c r="E476" s="71"/>
      <c r="F476" s="71"/>
      <c r="G476" s="71"/>
    </row>
    <row r="477" spans="1:31" x14ac:dyDescent="0.25">
      <c r="A477" s="71"/>
      <c r="B477" s="71"/>
      <c r="C477" s="71"/>
      <c r="D477" s="71"/>
      <c r="E477" s="71"/>
      <c r="F477" s="71"/>
      <c r="G477" s="71"/>
    </row>
    <row r="478" spans="1:31" x14ac:dyDescent="0.25">
      <c r="A478" s="71"/>
      <c r="B478" s="71"/>
      <c r="C478" s="71"/>
      <c r="D478" s="71"/>
      <c r="E478" s="71"/>
      <c r="F478" s="71"/>
      <c r="G478" s="71"/>
    </row>
    <row r="479" spans="1:31" x14ac:dyDescent="0.25">
      <c r="A479" s="71"/>
      <c r="B479" s="71"/>
      <c r="C479" s="71"/>
      <c r="D479" s="71"/>
      <c r="E479" s="71"/>
      <c r="F479" s="71"/>
      <c r="G479" s="71"/>
    </row>
    <row r="480" spans="1:31" x14ac:dyDescent="0.25">
      <c r="A480" s="71"/>
      <c r="B480" s="71"/>
      <c r="C480" s="71"/>
      <c r="D480" s="71"/>
      <c r="E480" s="71"/>
      <c r="F480" s="71"/>
      <c r="G480" s="71"/>
    </row>
    <row r="481" spans="1:7" x14ac:dyDescent="0.25">
      <c r="A481" s="71"/>
      <c r="B481" s="71"/>
      <c r="C481" s="71"/>
      <c r="D481" s="71"/>
      <c r="E481" s="71"/>
      <c r="F481" s="71"/>
      <c r="G481" s="71"/>
    </row>
    <row r="482" spans="1:7" x14ac:dyDescent="0.25">
      <c r="A482" s="71"/>
      <c r="B482" s="71"/>
      <c r="C482" s="71"/>
      <c r="D482" s="71"/>
      <c r="E482" s="71"/>
      <c r="F482" s="71"/>
      <c r="G482" s="71"/>
    </row>
    <row r="483" spans="1:7" x14ac:dyDescent="0.25">
      <c r="A483" s="71"/>
      <c r="B483" s="71"/>
      <c r="C483" s="71"/>
      <c r="D483" s="71"/>
      <c r="E483" s="71"/>
      <c r="F483" s="71"/>
      <c r="G483" s="71"/>
    </row>
    <row r="484" spans="1:7" x14ac:dyDescent="0.25">
      <c r="A484" s="71"/>
      <c r="B484" s="71"/>
      <c r="C484" s="71"/>
      <c r="D484" s="71"/>
      <c r="E484" s="71"/>
      <c r="F484" s="71"/>
      <c r="G484" s="71"/>
    </row>
    <row r="485" spans="1:7" x14ac:dyDescent="0.25">
      <c r="A485" s="71"/>
      <c r="B485" s="71"/>
      <c r="C485" s="71"/>
      <c r="D485" s="71"/>
      <c r="E485" s="71"/>
      <c r="F485" s="71"/>
      <c r="G485" s="71"/>
    </row>
    <row r="486" spans="1:7" x14ac:dyDescent="0.25">
      <c r="A486" s="71"/>
      <c r="B486" s="71"/>
      <c r="C486" s="71"/>
      <c r="D486" s="71"/>
      <c r="E486" s="71"/>
      <c r="F486" s="71"/>
      <c r="G486" s="71"/>
    </row>
    <row r="487" spans="1:7" x14ac:dyDescent="0.25">
      <c r="A487" s="71"/>
      <c r="B487" s="71"/>
      <c r="C487" s="71"/>
      <c r="D487" s="71"/>
      <c r="E487" s="71"/>
      <c r="F487" s="71"/>
      <c r="G487" s="71"/>
    </row>
    <row r="488" spans="1:7" x14ac:dyDescent="0.25">
      <c r="A488" s="71"/>
      <c r="B488" s="71"/>
      <c r="C488" s="71"/>
      <c r="D488" s="71"/>
      <c r="E488" s="71"/>
      <c r="F488" s="71"/>
      <c r="G488" s="71"/>
    </row>
    <row r="489" spans="1:7" x14ac:dyDescent="0.25">
      <c r="A489" s="71"/>
      <c r="B489" s="71"/>
      <c r="C489" s="71"/>
      <c r="D489" s="71"/>
      <c r="E489" s="71"/>
      <c r="F489" s="71"/>
      <c r="G489" s="71"/>
    </row>
    <row r="490" spans="1:7" x14ac:dyDescent="0.25">
      <c r="A490" s="71"/>
      <c r="B490" s="71"/>
      <c r="C490" s="71"/>
      <c r="D490" s="71"/>
      <c r="E490" s="71"/>
      <c r="F490" s="71"/>
      <c r="G490" s="71"/>
    </row>
    <row r="491" spans="1:7" x14ac:dyDescent="0.25">
      <c r="A491" s="71"/>
      <c r="B491" s="71"/>
      <c r="C491" s="71"/>
      <c r="D491" s="71"/>
      <c r="E491" s="71"/>
      <c r="F491" s="71"/>
      <c r="G491" s="71"/>
    </row>
    <row r="492" spans="1:7" x14ac:dyDescent="0.25">
      <c r="A492" s="71"/>
      <c r="B492" s="71"/>
      <c r="C492" s="71"/>
      <c r="D492" s="71"/>
      <c r="E492" s="71"/>
      <c r="F492" s="71"/>
      <c r="G492" s="71"/>
    </row>
    <row r="493" spans="1:7" x14ac:dyDescent="0.25">
      <c r="A493" s="71"/>
      <c r="B493" s="71"/>
      <c r="C493" s="71"/>
      <c r="D493" s="71"/>
      <c r="E493" s="71"/>
      <c r="F493" s="71"/>
      <c r="G493" s="71"/>
    </row>
    <row r="494" spans="1:7" x14ac:dyDescent="0.25">
      <c r="A494" s="71"/>
      <c r="B494" s="71"/>
      <c r="C494" s="71"/>
      <c r="D494" s="71"/>
      <c r="E494" s="71"/>
      <c r="F494" s="71"/>
      <c r="G494" s="71"/>
    </row>
    <row r="495" spans="1:7" x14ac:dyDescent="0.25">
      <c r="A495" s="71"/>
      <c r="B495" s="71"/>
      <c r="C495" s="71"/>
      <c r="D495" s="71"/>
      <c r="E495" s="71"/>
      <c r="F495" s="71"/>
      <c r="G495" s="71"/>
    </row>
    <row r="496" spans="1:7" x14ac:dyDescent="0.25">
      <c r="A496" s="71"/>
      <c r="B496" s="71"/>
      <c r="C496" s="71"/>
      <c r="D496" s="71"/>
      <c r="E496" s="71"/>
      <c r="F496" s="71"/>
      <c r="G496" s="71"/>
    </row>
    <row r="497" spans="1:7" x14ac:dyDescent="0.25">
      <c r="A497" s="71"/>
      <c r="B497" s="71"/>
      <c r="C497" s="71"/>
      <c r="D497" s="71"/>
      <c r="E497" s="71"/>
      <c r="F497" s="71"/>
      <c r="G497" s="71"/>
    </row>
    <row r="498" spans="1:7" x14ac:dyDescent="0.25">
      <c r="A498" s="71"/>
      <c r="B498" s="71"/>
      <c r="C498" s="71"/>
      <c r="D498" s="71"/>
      <c r="E498" s="71"/>
      <c r="F498" s="71"/>
      <c r="G498" s="71"/>
    </row>
    <row r="499" spans="1:7" x14ac:dyDescent="0.25">
      <c r="A499" s="71"/>
      <c r="B499" s="71"/>
      <c r="C499" s="71"/>
      <c r="D499" s="71"/>
      <c r="E499" s="71"/>
      <c r="F499" s="71"/>
      <c r="G499" s="71"/>
    </row>
    <row r="500" spans="1:7" x14ac:dyDescent="0.25">
      <c r="A500" s="71"/>
      <c r="B500" s="71"/>
      <c r="C500" s="71"/>
      <c r="D500" s="71"/>
      <c r="E500" s="71"/>
      <c r="F500" s="71"/>
      <c r="G500" s="71"/>
    </row>
    <row r="501" spans="1:7" x14ac:dyDescent="0.25">
      <c r="A501" s="71"/>
      <c r="B501" s="71"/>
      <c r="C501" s="71"/>
      <c r="D501" s="71"/>
      <c r="E501" s="71"/>
      <c r="F501" s="71"/>
      <c r="G501" s="71"/>
    </row>
    <row r="502" spans="1:7" x14ac:dyDescent="0.25">
      <c r="A502" s="71"/>
      <c r="B502" s="71"/>
      <c r="C502" s="71"/>
      <c r="D502" s="71"/>
      <c r="E502" s="71"/>
      <c r="F502" s="71"/>
      <c r="G502" s="71"/>
    </row>
    <row r="503" spans="1:7" x14ac:dyDescent="0.25">
      <c r="A503" s="71"/>
      <c r="B503" s="71"/>
      <c r="C503" s="71"/>
      <c r="D503" s="71"/>
      <c r="E503" s="71"/>
      <c r="F503" s="71"/>
      <c r="G503" s="71"/>
    </row>
    <row r="504" spans="1:7" x14ac:dyDescent="0.25">
      <c r="A504" s="71"/>
      <c r="B504" s="71"/>
      <c r="C504" s="71"/>
      <c r="D504" s="71"/>
      <c r="E504" s="71"/>
      <c r="F504" s="71"/>
      <c r="G504" s="71"/>
    </row>
    <row r="505" spans="1:7" x14ac:dyDescent="0.25">
      <c r="A505" s="71"/>
      <c r="B505" s="71"/>
      <c r="C505" s="71"/>
      <c r="D505" s="71"/>
      <c r="E505" s="71"/>
      <c r="F505" s="71"/>
      <c r="G505" s="71"/>
    </row>
    <row r="506" spans="1:7" x14ac:dyDescent="0.25">
      <c r="A506" s="71"/>
      <c r="B506" s="71"/>
      <c r="C506" s="71"/>
      <c r="D506" s="71"/>
      <c r="E506" s="71"/>
      <c r="F506" s="71"/>
      <c r="G506" s="71"/>
    </row>
    <row r="507" spans="1:7" x14ac:dyDescent="0.25">
      <c r="A507" s="71"/>
      <c r="B507" s="71"/>
      <c r="C507" s="71"/>
      <c r="D507" s="71"/>
      <c r="E507" s="71"/>
      <c r="F507" s="71"/>
      <c r="G507" s="71"/>
    </row>
    <row r="508" spans="1:7" x14ac:dyDescent="0.25">
      <c r="A508" s="71"/>
      <c r="B508" s="71"/>
      <c r="C508" s="71"/>
      <c r="D508" s="71"/>
      <c r="E508" s="71"/>
      <c r="F508" s="71"/>
      <c r="G508" s="71"/>
    </row>
    <row r="509" spans="1:7" x14ac:dyDescent="0.25">
      <c r="A509" s="71"/>
      <c r="B509" s="71"/>
      <c r="C509" s="71"/>
      <c r="D509" s="71"/>
      <c r="E509" s="71"/>
      <c r="F509" s="71"/>
      <c r="G509" s="71"/>
    </row>
    <row r="510" spans="1:7" x14ac:dyDescent="0.25">
      <c r="A510" s="71"/>
      <c r="B510" s="71"/>
      <c r="C510" s="71"/>
      <c r="D510" s="71"/>
      <c r="E510" s="71"/>
      <c r="F510" s="71"/>
      <c r="G510" s="71"/>
    </row>
    <row r="511" spans="1:7" x14ac:dyDescent="0.25">
      <c r="A511" s="71"/>
      <c r="B511" s="71"/>
      <c r="C511" s="71"/>
      <c r="D511" s="71"/>
      <c r="E511" s="71"/>
      <c r="F511" s="71"/>
      <c r="G511" s="71"/>
    </row>
    <row r="512" spans="1:7" x14ac:dyDescent="0.25">
      <c r="A512" s="71"/>
      <c r="B512" s="71"/>
      <c r="C512" s="71"/>
      <c r="D512" s="71"/>
      <c r="E512" s="71"/>
      <c r="F512" s="71"/>
      <c r="G512" s="71"/>
    </row>
    <row r="513" spans="1:7" x14ac:dyDescent="0.25">
      <c r="A513" s="71"/>
      <c r="B513" s="71"/>
      <c r="C513" s="71"/>
      <c r="D513" s="71"/>
      <c r="E513" s="71"/>
      <c r="F513" s="71"/>
      <c r="G513" s="71"/>
    </row>
    <row r="514" spans="1:7" x14ac:dyDescent="0.25">
      <c r="A514" s="71"/>
      <c r="B514" s="71"/>
      <c r="C514" s="71"/>
      <c r="D514" s="71"/>
      <c r="E514" s="71"/>
      <c r="F514" s="71"/>
      <c r="G514" s="71"/>
    </row>
    <row r="515" spans="1:7" x14ac:dyDescent="0.25">
      <c r="A515" s="71"/>
      <c r="B515" s="71"/>
      <c r="C515" s="71"/>
      <c r="D515" s="71"/>
      <c r="E515" s="71"/>
      <c r="F515" s="71"/>
      <c r="G515" s="71"/>
    </row>
    <row r="516" spans="1:7" x14ac:dyDescent="0.25">
      <c r="A516" s="71"/>
      <c r="B516" s="71"/>
      <c r="C516" s="71"/>
      <c r="D516" s="71"/>
      <c r="E516" s="71"/>
      <c r="F516" s="71"/>
      <c r="G516" s="71"/>
    </row>
    <row r="517" spans="1:7" x14ac:dyDescent="0.25">
      <c r="A517" s="71"/>
      <c r="B517" s="71"/>
      <c r="C517" s="71"/>
      <c r="D517" s="71"/>
      <c r="E517" s="71"/>
      <c r="F517" s="71"/>
      <c r="G517" s="71"/>
    </row>
    <row r="518" spans="1:7" x14ac:dyDescent="0.25">
      <c r="A518" s="71"/>
      <c r="B518" s="71"/>
      <c r="C518" s="71"/>
      <c r="D518" s="71"/>
      <c r="E518" s="71"/>
      <c r="F518" s="71"/>
      <c r="G518" s="71"/>
    </row>
    <row r="519" spans="1:7" x14ac:dyDescent="0.25">
      <c r="A519" s="71"/>
      <c r="B519" s="71"/>
      <c r="C519" s="71"/>
      <c r="D519" s="71"/>
      <c r="E519" s="71"/>
      <c r="F519" s="71"/>
      <c r="G519" s="71"/>
    </row>
    <row r="520" spans="1:7" x14ac:dyDescent="0.25">
      <c r="A520" s="71"/>
      <c r="B520" s="71"/>
      <c r="C520" s="71"/>
      <c r="D520" s="71"/>
      <c r="E520" s="71"/>
      <c r="F520" s="71"/>
      <c r="G520" s="71"/>
    </row>
    <row r="521" spans="1:7" x14ac:dyDescent="0.25">
      <c r="A521" s="71"/>
      <c r="B521" s="71"/>
      <c r="C521" s="71"/>
      <c r="D521" s="71"/>
      <c r="E521" s="71"/>
      <c r="F521" s="71"/>
      <c r="G521" s="71"/>
    </row>
    <row r="522" spans="1:7" x14ac:dyDescent="0.25">
      <c r="A522" s="71"/>
      <c r="B522" s="71"/>
      <c r="C522" s="71"/>
      <c r="D522" s="71"/>
      <c r="E522" s="71"/>
      <c r="F522" s="71"/>
      <c r="G522" s="71"/>
    </row>
    <row r="523" spans="1:7" x14ac:dyDescent="0.25">
      <c r="A523" s="71"/>
      <c r="B523" s="71"/>
      <c r="C523" s="71"/>
      <c r="D523" s="71"/>
      <c r="E523" s="71"/>
      <c r="F523" s="71"/>
      <c r="G523" s="71"/>
    </row>
    <row r="524" spans="1:7" x14ac:dyDescent="0.25">
      <c r="A524" s="71"/>
      <c r="B524" s="71"/>
      <c r="C524" s="71"/>
      <c r="D524" s="71"/>
      <c r="E524" s="71"/>
      <c r="F524" s="71"/>
      <c r="G524" s="71"/>
    </row>
    <row r="525" spans="1:7" x14ac:dyDescent="0.25">
      <c r="A525" s="71"/>
      <c r="B525" s="71"/>
      <c r="C525" s="71"/>
      <c r="D525" s="71"/>
      <c r="E525" s="71"/>
      <c r="F525" s="71"/>
      <c r="G525" s="71"/>
    </row>
    <row r="526" spans="1:7" x14ac:dyDescent="0.25">
      <c r="A526" s="71"/>
      <c r="B526" s="71"/>
      <c r="C526" s="71"/>
      <c r="D526" s="71"/>
      <c r="E526" s="71"/>
      <c r="F526" s="71"/>
      <c r="G526" s="71"/>
    </row>
    <row r="527" spans="1:7" x14ac:dyDescent="0.25">
      <c r="A527" s="71"/>
      <c r="B527" s="71"/>
      <c r="C527" s="71"/>
      <c r="D527" s="71"/>
      <c r="E527" s="71"/>
      <c r="F527" s="71"/>
      <c r="G527" s="71"/>
    </row>
    <row r="528" spans="1:7" x14ac:dyDescent="0.25">
      <c r="A528" s="71"/>
      <c r="B528" s="71"/>
      <c r="C528" s="71"/>
      <c r="D528" s="71"/>
      <c r="E528" s="71"/>
      <c r="F528" s="71"/>
      <c r="G528" s="71"/>
    </row>
    <row r="529" spans="1:7" x14ac:dyDescent="0.25">
      <c r="A529" s="71"/>
      <c r="B529" s="71"/>
      <c r="C529" s="71"/>
      <c r="D529" s="71"/>
      <c r="E529" s="71"/>
      <c r="F529" s="71"/>
      <c r="G529" s="71"/>
    </row>
    <row r="530" spans="1:7" x14ac:dyDescent="0.25">
      <c r="A530" s="71"/>
      <c r="B530" s="71"/>
      <c r="C530" s="71"/>
      <c r="D530" s="71"/>
      <c r="E530" s="71"/>
      <c r="F530" s="71"/>
      <c r="G530" s="71"/>
    </row>
    <row r="531" spans="1:7" x14ac:dyDescent="0.25">
      <c r="A531" s="71"/>
      <c r="B531" s="71"/>
      <c r="C531" s="71"/>
      <c r="D531" s="71"/>
      <c r="E531" s="71"/>
      <c r="F531" s="71"/>
      <c r="G531" s="71"/>
    </row>
    <row r="532" spans="1:7" x14ac:dyDescent="0.25">
      <c r="A532" s="71"/>
      <c r="B532" s="71"/>
      <c r="C532" s="71"/>
      <c r="D532" s="71"/>
      <c r="E532" s="71"/>
      <c r="F532" s="71"/>
      <c r="G532" s="71"/>
    </row>
    <row r="533" spans="1:7" x14ac:dyDescent="0.25">
      <c r="A533" s="71"/>
      <c r="B533" s="71"/>
      <c r="C533" s="71"/>
      <c r="D533" s="71"/>
      <c r="E533" s="71"/>
      <c r="F533" s="71"/>
      <c r="G533" s="71"/>
    </row>
    <row r="534" spans="1:7" x14ac:dyDescent="0.25">
      <c r="A534" s="71"/>
      <c r="B534" s="71"/>
      <c r="C534" s="71"/>
      <c r="D534" s="71"/>
      <c r="E534" s="71"/>
      <c r="F534" s="71"/>
      <c r="G534" s="71"/>
    </row>
    <row r="535" spans="1:7" x14ac:dyDescent="0.25">
      <c r="A535" s="71"/>
      <c r="B535" s="71"/>
      <c r="C535" s="71"/>
      <c r="D535" s="71"/>
      <c r="E535" s="71"/>
      <c r="F535" s="71"/>
      <c r="G535" s="71"/>
    </row>
    <row r="536" spans="1:7" x14ac:dyDescent="0.25">
      <c r="A536" s="71"/>
      <c r="B536" s="71"/>
      <c r="C536" s="71"/>
      <c r="D536" s="71"/>
      <c r="E536" s="71"/>
      <c r="F536" s="71"/>
      <c r="G536" s="71"/>
    </row>
    <row r="537" spans="1:7" x14ac:dyDescent="0.25">
      <c r="A537" s="71"/>
      <c r="B537" s="71"/>
      <c r="C537" s="71"/>
      <c r="D537" s="71"/>
      <c r="E537" s="71"/>
      <c r="F537" s="71"/>
      <c r="G537" s="71"/>
    </row>
    <row r="538" spans="1:7" x14ac:dyDescent="0.25">
      <c r="A538" s="71"/>
      <c r="B538" s="71"/>
      <c r="C538" s="71"/>
      <c r="D538" s="71"/>
      <c r="E538" s="71"/>
      <c r="F538" s="71"/>
      <c r="G538" s="71"/>
    </row>
    <row r="539" spans="1:7" x14ac:dyDescent="0.25">
      <c r="A539" s="71"/>
      <c r="B539" s="71"/>
      <c r="C539" s="71"/>
      <c r="D539" s="71"/>
      <c r="E539" s="71"/>
      <c r="F539" s="71"/>
      <c r="G539" s="71"/>
    </row>
    <row r="540" spans="1:7" x14ac:dyDescent="0.25">
      <c r="A540" s="71"/>
      <c r="B540" s="71"/>
      <c r="C540" s="71"/>
      <c r="D540" s="71"/>
      <c r="E540" s="71"/>
      <c r="F540" s="71"/>
      <c r="G540" s="71"/>
    </row>
    <row r="541" spans="1:7" x14ac:dyDescent="0.25">
      <c r="A541" s="71"/>
      <c r="B541" s="71"/>
      <c r="C541" s="71"/>
      <c r="D541" s="71"/>
      <c r="E541" s="71"/>
      <c r="F541" s="71"/>
      <c r="G541" s="71"/>
    </row>
    <row r="542" spans="1:7" x14ac:dyDescent="0.25">
      <c r="A542" s="71"/>
      <c r="B542" s="71"/>
      <c r="C542" s="71"/>
      <c r="D542" s="71"/>
      <c r="E542" s="71"/>
      <c r="F542" s="71"/>
      <c r="G542" s="71"/>
    </row>
    <row r="543" spans="1:7" x14ac:dyDescent="0.25">
      <c r="A543" s="71"/>
      <c r="B543" s="71"/>
      <c r="C543" s="71"/>
      <c r="D543" s="71"/>
      <c r="E543" s="71"/>
      <c r="F543" s="71"/>
      <c r="G543" s="71"/>
    </row>
    <row r="544" spans="1:7" x14ac:dyDescent="0.25">
      <c r="A544" s="71"/>
      <c r="B544" s="71"/>
      <c r="C544" s="71"/>
      <c r="D544" s="71"/>
      <c r="E544" s="71"/>
      <c r="F544" s="71"/>
      <c r="G544" s="71"/>
    </row>
    <row r="545" spans="1:7" x14ac:dyDescent="0.25">
      <c r="A545" s="71"/>
      <c r="B545" s="71"/>
      <c r="C545" s="71"/>
      <c r="D545" s="71"/>
      <c r="E545" s="71"/>
      <c r="F545" s="71"/>
      <c r="G545" s="71"/>
    </row>
    <row r="546" spans="1:7" x14ac:dyDescent="0.25">
      <c r="A546" s="71"/>
      <c r="B546" s="71"/>
      <c r="C546" s="71"/>
      <c r="D546" s="71"/>
      <c r="E546" s="71"/>
      <c r="F546" s="71"/>
      <c r="G546" s="71"/>
    </row>
    <row r="547" spans="1:7" x14ac:dyDescent="0.25">
      <c r="A547" s="71"/>
      <c r="B547" s="71"/>
      <c r="C547" s="71"/>
      <c r="D547" s="71"/>
      <c r="E547" s="71"/>
      <c r="F547" s="71"/>
      <c r="G547" s="71"/>
    </row>
    <row r="548" spans="1:7" x14ac:dyDescent="0.25">
      <c r="A548" s="71"/>
      <c r="B548" s="71"/>
      <c r="C548" s="71"/>
      <c r="D548" s="71"/>
      <c r="E548" s="71"/>
      <c r="F548" s="71"/>
      <c r="G548" s="71"/>
    </row>
    <row r="549" spans="1:7" x14ac:dyDescent="0.25">
      <c r="A549" s="71"/>
      <c r="B549" s="71"/>
      <c r="C549" s="71"/>
      <c r="D549" s="71"/>
      <c r="E549" s="71"/>
      <c r="F549" s="71"/>
      <c r="G549" s="71"/>
    </row>
    <row r="550" spans="1:7" x14ac:dyDescent="0.25">
      <c r="A550" s="71"/>
      <c r="B550" s="71"/>
      <c r="C550" s="71"/>
      <c r="D550" s="71"/>
      <c r="E550" s="71"/>
      <c r="F550" s="71"/>
      <c r="G550" s="71"/>
    </row>
    <row r="551" spans="1:7" x14ac:dyDescent="0.25">
      <c r="A551" s="71"/>
      <c r="B551" s="71"/>
      <c r="C551" s="71"/>
      <c r="D551" s="71"/>
      <c r="E551" s="71"/>
      <c r="F551" s="71"/>
      <c r="G551" s="71"/>
    </row>
    <row r="552" spans="1:7" x14ac:dyDescent="0.25">
      <c r="A552" s="71"/>
      <c r="B552" s="71"/>
      <c r="C552" s="71"/>
      <c r="D552" s="71"/>
      <c r="E552" s="71"/>
      <c r="F552" s="71"/>
      <c r="G552" s="71"/>
    </row>
    <row r="553" spans="1:7" x14ac:dyDescent="0.25">
      <c r="A553" s="71"/>
      <c r="B553" s="71"/>
      <c r="C553" s="71"/>
      <c r="D553" s="71"/>
      <c r="E553" s="71"/>
      <c r="F553" s="71"/>
      <c r="G553" s="71"/>
    </row>
    <row r="554" spans="1:7" x14ac:dyDescent="0.25">
      <c r="A554" s="71"/>
      <c r="B554" s="71"/>
      <c r="C554" s="71"/>
      <c r="D554" s="71"/>
      <c r="E554" s="71"/>
      <c r="F554" s="71"/>
      <c r="G554" s="71"/>
    </row>
    <row r="555" spans="1:7" x14ac:dyDescent="0.25">
      <c r="A555" s="71"/>
      <c r="B555" s="71"/>
      <c r="C555" s="71"/>
      <c r="D555" s="71"/>
      <c r="E555" s="71"/>
      <c r="F555" s="71"/>
      <c r="G555" s="71"/>
    </row>
    <row r="556" spans="1:7" x14ac:dyDescent="0.25">
      <c r="A556" s="71"/>
      <c r="B556" s="71"/>
      <c r="C556" s="71"/>
      <c r="D556" s="71"/>
      <c r="E556" s="71"/>
      <c r="F556" s="71"/>
      <c r="G556" s="71"/>
    </row>
    <row r="557" spans="1:7" x14ac:dyDescent="0.25">
      <c r="A557" s="71"/>
      <c r="B557" s="71"/>
      <c r="C557" s="71"/>
      <c r="D557" s="71"/>
      <c r="E557" s="71"/>
      <c r="F557" s="71"/>
      <c r="G557" s="71"/>
    </row>
    <row r="558" spans="1:7" x14ac:dyDescent="0.25">
      <c r="A558" s="71"/>
      <c r="B558" s="71"/>
      <c r="C558" s="71"/>
      <c r="D558" s="71"/>
      <c r="E558" s="71"/>
      <c r="F558" s="71"/>
      <c r="G558" s="71"/>
    </row>
    <row r="559" spans="1:7" x14ac:dyDescent="0.25">
      <c r="A559" s="71"/>
      <c r="B559" s="71"/>
      <c r="C559" s="71"/>
      <c r="D559" s="71"/>
      <c r="E559" s="71"/>
      <c r="F559" s="71"/>
      <c r="G559" s="71"/>
    </row>
    <row r="560" spans="1:7" x14ac:dyDescent="0.25">
      <c r="A560" s="71"/>
      <c r="B560" s="71"/>
      <c r="C560" s="71"/>
      <c r="D560" s="71"/>
      <c r="E560" s="71"/>
      <c r="F560" s="71"/>
      <c r="G560" s="71"/>
    </row>
    <row r="561" spans="1:7" x14ac:dyDescent="0.25">
      <c r="A561" s="71"/>
      <c r="B561" s="71"/>
      <c r="C561" s="71"/>
      <c r="D561" s="71"/>
      <c r="E561" s="71"/>
      <c r="F561" s="71"/>
      <c r="G561" s="71"/>
    </row>
    <row r="562" spans="1:7" x14ac:dyDescent="0.25">
      <c r="A562" s="71"/>
      <c r="B562" s="71"/>
      <c r="C562" s="71"/>
      <c r="D562" s="71"/>
      <c r="E562" s="71"/>
      <c r="F562" s="71"/>
      <c r="G562" s="71"/>
    </row>
    <row r="563" spans="1:7" x14ac:dyDescent="0.25">
      <c r="A563" s="71"/>
      <c r="B563" s="71"/>
      <c r="C563" s="71"/>
      <c r="D563" s="71"/>
      <c r="E563" s="71"/>
      <c r="F563" s="71"/>
      <c r="G563" s="71"/>
    </row>
    <row r="564" spans="1:7" x14ac:dyDescent="0.25">
      <c r="A564" s="71"/>
      <c r="B564" s="71"/>
      <c r="C564" s="71"/>
      <c r="D564" s="71"/>
      <c r="E564" s="71"/>
      <c r="F564" s="71"/>
      <c r="G564" s="71"/>
    </row>
    <row r="565" spans="1:7" x14ac:dyDescent="0.25">
      <c r="A565" s="71"/>
      <c r="B565" s="71"/>
      <c r="C565" s="71"/>
      <c r="D565" s="71"/>
      <c r="E565" s="71"/>
      <c r="F565" s="71"/>
      <c r="G565" s="71"/>
    </row>
    <row r="566" spans="1:7" x14ac:dyDescent="0.25">
      <c r="A566" s="71"/>
      <c r="B566" s="71"/>
      <c r="C566" s="71"/>
      <c r="D566" s="71"/>
      <c r="E566" s="71"/>
      <c r="F566" s="71"/>
      <c r="G566" s="71"/>
    </row>
    <row r="567" spans="1:7" x14ac:dyDescent="0.25">
      <c r="A567" s="71"/>
      <c r="B567" s="71"/>
      <c r="C567" s="71"/>
      <c r="D567" s="71"/>
      <c r="E567" s="71"/>
      <c r="F567" s="71"/>
      <c r="G567" s="71"/>
    </row>
    <row r="568" spans="1:7" x14ac:dyDescent="0.25">
      <c r="A568" s="71"/>
      <c r="B568" s="71"/>
      <c r="C568" s="71"/>
      <c r="D568" s="71"/>
      <c r="E568" s="71"/>
      <c r="F568" s="71"/>
      <c r="G568" s="71"/>
    </row>
    <row r="569" spans="1:7" x14ac:dyDescent="0.25">
      <c r="A569" s="71"/>
      <c r="B569" s="71"/>
      <c r="C569" s="71"/>
      <c r="D569" s="71"/>
      <c r="E569" s="71"/>
      <c r="F569" s="71"/>
      <c r="G569" s="71"/>
    </row>
    <row r="570" spans="1:7" x14ac:dyDescent="0.25">
      <c r="A570" s="71"/>
      <c r="B570" s="71"/>
      <c r="C570" s="71"/>
      <c r="D570" s="71"/>
      <c r="E570" s="71"/>
      <c r="F570" s="71"/>
      <c r="G570" s="71"/>
    </row>
    <row r="571" spans="1:7" x14ac:dyDescent="0.25">
      <c r="A571" s="71"/>
      <c r="B571" s="71"/>
      <c r="C571" s="71"/>
      <c r="D571" s="71"/>
      <c r="E571" s="71"/>
      <c r="F571" s="71"/>
      <c r="G571" s="71"/>
    </row>
    <row r="572" spans="1:7" x14ac:dyDescent="0.25">
      <c r="A572" s="71"/>
      <c r="B572" s="71"/>
      <c r="C572" s="71"/>
      <c r="D572" s="71"/>
      <c r="E572" s="71"/>
      <c r="F572" s="71"/>
      <c r="G572" s="71"/>
    </row>
    <row r="573" spans="1:7" x14ac:dyDescent="0.25">
      <c r="A573" s="71"/>
      <c r="B573" s="71"/>
      <c r="C573" s="71"/>
      <c r="D573" s="71"/>
      <c r="E573" s="71"/>
      <c r="F573" s="71"/>
      <c r="G573" s="71"/>
    </row>
    <row r="574" spans="1:7" x14ac:dyDescent="0.25">
      <c r="A574" s="71"/>
      <c r="B574" s="71"/>
      <c r="C574" s="71"/>
      <c r="D574" s="71"/>
      <c r="E574" s="71"/>
      <c r="F574" s="71"/>
      <c r="G574" s="71"/>
    </row>
    <row r="575" spans="1:7" x14ac:dyDescent="0.25">
      <c r="A575" s="71"/>
      <c r="B575" s="71"/>
      <c r="C575" s="71"/>
      <c r="D575" s="71"/>
      <c r="E575" s="71"/>
      <c r="F575" s="71"/>
      <c r="G575" s="71"/>
    </row>
    <row r="576" spans="1:7" x14ac:dyDescent="0.25">
      <c r="A576" s="71"/>
      <c r="B576" s="71"/>
      <c r="C576" s="71"/>
      <c r="D576" s="71"/>
      <c r="E576" s="71"/>
      <c r="F576" s="71"/>
      <c r="G576" s="71"/>
    </row>
    <row r="577" spans="1:7" x14ac:dyDescent="0.25">
      <c r="A577" s="71"/>
      <c r="B577" s="71"/>
      <c r="C577" s="71"/>
      <c r="D577" s="71"/>
      <c r="E577" s="71"/>
      <c r="F577" s="71"/>
      <c r="G577" s="71"/>
    </row>
    <row r="578" spans="1:7" x14ac:dyDescent="0.25">
      <c r="A578" s="71"/>
      <c r="B578" s="71"/>
      <c r="C578" s="71"/>
      <c r="D578" s="71"/>
      <c r="E578" s="71"/>
      <c r="F578" s="71"/>
      <c r="G578" s="71"/>
    </row>
    <row r="579" spans="1:7" x14ac:dyDescent="0.25">
      <c r="A579" s="71"/>
      <c r="B579" s="71"/>
      <c r="C579" s="71"/>
      <c r="D579" s="71"/>
      <c r="E579" s="71"/>
      <c r="F579" s="71"/>
      <c r="G579" s="71"/>
    </row>
    <row r="580" spans="1:7" x14ac:dyDescent="0.25">
      <c r="A580" s="71"/>
      <c r="B580" s="71"/>
      <c r="C580" s="71"/>
      <c r="D580" s="71"/>
      <c r="E580" s="71"/>
      <c r="F580" s="71"/>
      <c r="G580" s="71"/>
    </row>
    <row r="581" spans="1:7" x14ac:dyDescent="0.25">
      <c r="A581" s="71"/>
      <c r="B581" s="71"/>
      <c r="C581" s="71"/>
      <c r="D581" s="71"/>
      <c r="E581" s="71"/>
      <c r="F581" s="71"/>
      <c r="G581" s="71"/>
    </row>
    <row r="582" spans="1:7" x14ac:dyDescent="0.25">
      <c r="A582" s="71"/>
      <c r="B582" s="71"/>
      <c r="C582" s="71"/>
      <c r="D582" s="71"/>
      <c r="E582" s="71"/>
      <c r="F582" s="71"/>
      <c r="G582" s="71"/>
    </row>
    <row r="583" spans="1:7" x14ac:dyDescent="0.25">
      <c r="A583" s="71"/>
      <c r="B583" s="71"/>
      <c r="C583" s="71"/>
      <c r="D583" s="71"/>
      <c r="E583" s="71"/>
      <c r="F583" s="71"/>
      <c r="G583" s="71"/>
    </row>
    <row r="584" spans="1:7" x14ac:dyDescent="0.25">
      <c r="A584" s="71"/>
      <c r="B584" s="71"/>
      <c r="C584" s="71"/>
      <c r="D584" s="71"/>
      <c r="E584" s="71"/>
      <c r="F584" s="71"/>
      <c r="G584" s="71"/>
    </row>
    <row r="585" spans="1:7" x14ac:dyDescent="0.25">
      <c r="A585" s="71"/>
      <c r="B585" s="71"/>
      <c r="C585" s="71"/>
      <c r="D585" s="71"/>
      <c r="E585" s="71"/>
      <c r="F585" s="71"/>
      <c r="G585" s="71"/>
    </row>
    <row r="586" spans="1:7" x14ac:dyDescent="0.25">
      <c r="A586" s="71"/>
      <c r="B586" s="71"/>
      <c r="C586" s="71"/>
      <c r="D586" s="71"/>
      <c r="E586" s="71"/>
      <c r="F586" s="71"/>
      <c r="G586" s="71"/>
    </row>
    <row r="587" spans="1:7" x14ac:dyDescent="0.25">
      <c r="A587" s="71"/>
      <c r="B587" s="71"/>
      <c r="C587" s="71"/>
      <c r="D587" s="71"/>
      <c r="E587" s="71"/>
      <c r="F587" s="71"/>
      <c r="G587" s="71"/>
    </row>
    <row r="588" spans="1:7" x14ac:dyDescent="0.25">
      <c r="A588" s="71"/>
      <c r="B588" s="71"/>
      <c r="C588" s="71"/>
      <c r="D588" s="71"/>
      <c r="E588" s="71"/>
      <c r="F588" s="71"/>
      <c r="G588" s="71"/>
    </row>
    <row r="589" spans="1:7" x14ac:dyDescent="0.25">
      <c r="A589" s="71"/>
      <c r="B589" s="71"/>
      <c r="C589" s="71"/>
      <c r="D589" s="71"/>
      <c r="E589" s="71"/>
      <c r="F589" s="71"/>
      <c r="G589" s="71"/>
    </row>
    <row r="590" spans="1:7" x14ac:dyDescent="0.25">
      <c r="A590" s="71"/>
      <c r="B590" s="71"/>
      <c r="C590" s="71"/>
      <c r="D590" s="71"/>
      <c r="E590" s="71"/>
      <c r="F590" s="71"/>
      <c r="G590" s="71"/>
    </row>
    <row r="591" spans="1:7" x14ac:dyDescent="0.25">
      <c r="A591" s="71"/>
      <c r="B591" s="71"/>
      <c r="C591" s="71"/>
      <c r="D591" s="71"/>
      <c r="E591" s="71"/>
      <c r="F591" s="71"/>
      <c r="G591" s="71"/>
    </row>
    <row r="592" spans="1:7" x14ac:dyDescent="0.25">
      <c r="A592" s="71"/>
      <c r="B592" s="71"/>
      <c r="C592" s="71"/>
      <c r="D592" s="71"/>
      <c r="E592" s="71"/>
      <c r="F592" s="71"/>
      <c r="G592" s="71"/>
    </row>
    <row r="593" spans="1:7" x14ac:dyDescent="0.25">
      <c r="A593" s="71"/>
      <c r="B593" s="71"/>
      <c r="C593" s="71"/>
      <c r="D593" s="71"/>
      <c r="E593" s="71"/>
      <c r="F593" s="71"/>
      <c r="G593" s="71"/>
    </row>
    <row r="594" spans="1:7" x14ac:dyDescent="0.25">
      <c r="A594" s="71"/>
      <c r="B594" s="71"/>
      <c r="C594" s="71"/>
      <c r="D594" s="71"/>
      <c r="E594" s="71"/>
      <c r="F594" s="71"/>
      <c r="G594" s="71"/>
    </row>
    <row r="595" spans="1:7" x14ac:dyDescent="0.25">
      <c r="A595" s="71"/>
      <c r="B595" s="71"/>
      <c r="C595" s="71"/>
      <c r="D595" s="71"/>
      <c r="E595" s="71"/>
      <c r="F595" s="71"/>
      <c r="G595" s="71"/>
    </row>
    <row r="596" spans="1:7" x14ac:dyDescent="0.25">
      <c r="A596" s="71"/>
      <c r="B596" s="71"/>
      <c r="C596" s="71"/>
      <c r="D596" s="71"/>
      <c r="E596" s="71"/>
      <c r="F596" s="71"/>
      <c r="G596" s="71"/>
    </row>
    <row r="597" spans="1:7" x14ac:dyDescent="0.25">
      <c r="A597" s="71"/>
      <c r="B597" s="71"/>
      <c r="C597" s="71"/>
      <c r="D597" s="71"/>
      <c r="E597" s="71"/>
      <c r="F597" s="71"/>
      <c r="G597" s="71"/>
    </row>
    <row r="598" spans="1:7" x14ac:dyDescent="0.25">
      <c r="A598" s="71"/>
      <c r="B598" s="71"/>
      <c r="C598" s="71"/>
      <c r="D598" s="71"/>
      <c r="E598" s="71"/>
      <c r="F598" s="71"/>
      <c r="G598" s="71"/>
    </row>
    <row r="599" spans="1:7" x14ac:dyDescent="0.25">
      <c r="A599" s="71"/>
      <c r="B599" s="71"/>
      <c r="C599" s="71"/>
      <c r="D599" s="71"/>
      <c r="E599" s="71"/>
      <c r="F599" s="71"/>
      <c r="G599" s="71"/>
    </row>
    <row r="600" spans="1:7" x14ac:dyDescent="0.25">
      <c r="A600" s="71"/>
      <c r="B600" s="71"/>
      <c r="C600" s="71"/>
      <c r="D600" s="71"/>
      <c r="E600" s="71"/>
      <c r="F600" s="71"/>
      <c r="G600" s="71"/>
    </row>
    <row r="601" spans="1:7" x14ac:dyDescent="0.25">
      <c r="A601" s="71"/>
      <c r="B601" s="71"/>
      <c r="C601" s="71"/>
      <c r="D601" s="71"/>
      <c r="E601" s="71"/>
      <c r="F601" s="71"/>
      <c r="G601" s="71"/>
    </row>
    <row r="602" spans="1:7" x14ac:dyDescent="0.25">
      <c r="A602" s="71"/>
      <c r="B602" s="71"/>
      <c r="C602" s="71"/>
      <c r="D602" s="71"/>
      <c r="E602" s="71"/>
      <c r="F602" s="71"/>
      <c r="G602" s="71"/>
    </row>
    <row r="603" spans="1:7" x14ac:dyDescent="0.25">
      <c r="A603" s="71"/>
      <c r="B603" s="71"/>
      <c r="C603" s="71"/>
      <c r="D603" s="71"/>
      <c r="E603" s="71"/>
      <c r="F603" s="71"/>
      <c r="G603" s="71"/>
    </row>
    <row r="604" spans="1:7" x14ac:dyDescent="0.25">
      <c r="A604" s="71"/>
      <c r="B604" s="71"/>
      <c r="C604" s="71"/>
      <c r="D604" s="71"/>
      <c r="E604" s="71"/>
      <c r="F604" s="71"/>
      <c r="G604" s="71"/>
    </row>
    <row r="605" spans="1:7" x14ac:dyDescent="0.25">
      <c r="A605" s="71"/>
      <c r="B605" s="71"/>
      <c r="C605" s="71"/>
      <c r="D605" s="71"/>
      <c r="E605" s="71"/>
      <c r="F605" s="71"/>
      <c r="G605" s="71"/>
    </row>
    <row r="606" spans="1:7" x14ac:dyDescent="0.25">
      <c r="A606" s="71"/>
      <c r="B606" s="71"/>
      <c r="C606" s="71"/>
      <c r="D606" s="71"/>
      <c r="E606" s="71"/>
      <c r="F606" s="71"/>
      <c r="G606" s="71"/>
    </row>
    <row r="607" spans="1:7" x14ac:dyDescent="0.25">
      <c r="A607" s="71"/>
      <c r="B607" s="71"/>
      <c r="C607" s="71"/>
      <c r="D607" s="71"/>
      <c r="E607" s="71"/>
      <c r="F607" s="71"/>
      <c r="G607" s="71"/>
    </row>
    <row r="608" spans="1:7" x14ac:dyDescent="0.25">
      <c r="A608" s="71"/>
      <c r="B608" s="71"/>
      <c r="C608" s="71"/>
      <c r="D608" s="71"/>
      <c r="E608" s="71"/>
      <c r="F608" s="71"/>
      <c r="G608" s="71"/>
    </row>
    <row r="609" spans="1:7" x14ac:dyDescent="0.25">
      <c r="A609" s="71"/>
      <c r="B609" s="71"/>
      <c r="C609" s="71"/>
      <c r="D609" s="71"/>
      <c r="E609" s="71"/>
      <c r="F609" s="71"/>
      <c r="G609" s="71"/>
    </row>
    <row r="610" spans="1:7" x14ac:dyDescent="0.25">
      <c r="A610" s="71"/>
      <c r="B610" s="71"/>
      <c r="C610" s="71"/>
      <c r="D610" s="71"/>
      <c r="E610" s="71"/>
      <c r="F610" s="71"/>
      <c r="G610" s="71"/>
    </row>
    <row r="611" spans="1:7" x14ac:dyDescent="0.25">
      <c r="A611" s="71"/>
      <c r="B611" s="71"/>
      <c r="C611" s="71"/>
      <c r="D611" s="71"/>
      <c r="E611" s="71"/>
      <c r="F611" s="71"/>
      <c r="G611" s="71"/>
    </row>
    <row r="612" spans="1:7" x14ac:dyDescent="0.25">
      <c r="A612" s="71"/>
      <c r="B612" s="71"/>
      <c r="C612" s="71"/>
      <c r="D612" s="71"/>
      <c r="E612" s="71"/>
      <c r="F612" s="71"/>
      <c r="G612" s="71"/>
    </row>
    <row r="613" spans="1:7" x14ac:dyDescent="0.25">
      <c r="A613" s="71"/>
      <c r="B613" s="71"/>
      <c r="C613" s="71"/>
      <c r="D613" s="71"/>
      <c r="E613" s="71"/>
      <c r="F613" s="71"/>
      <c r="G613" s="71"/>
    </row>
    <row r="614" spans="1:7" x14ac:dyDescent="0.25">
      <c r="A614" s="71"/>
      <c r="B614" s="71"/>
      <c r="C614" s="71"/>
      <c r="D614" s="71"/>
      <c r="E614" s="71"/>
      <c r="F614" s="71"/>
      <c r="G614" s="71"/>
    </row>
    <row r="615" spans="1:7" x14ac:dyDescent="0.25">
      <c r="A615" s="71"/>
      <c r="B615" s="71"/>
      <c r="C615" s="71"/>
      <c r="D615" s="71"/>
      <c r="E615" s="71"/>
      <c r="F615" s="71"/>
      <c r="G615" s="71"/>
    </row>
    <row r="616" spans="1:7" x14ac:dyDescent="0.25">
      <c r="A616" s="71"/>
      <c r="B616" s="71"/>
      <c r="C616" s="71"/>
      <c r="D616" s="71"/>
      <c r="E616" s="71"/>
      <c r="F616" s="71"/>
      <c r="G616" s="71"/>
    </row>
    <row r="617" spans="1:7" x14ac:dyDescent="0.25">
      <c r="A617" s="71"/>
      <c r="B617" s="71"/>
      <c r="C617" s="71"/>
      <c r="D617" s="71"/>
      <c r="E617" s="71"/>
      <c r="F617" s="71"/>
      <c r="G617" s="71"/>
    </row>
    <row r="618" spans="1:7" x14ac:dyDescent="0.25">
      <c r="A618" s="71"/>
      <c r="B618" s="71"/>
      <c r="C618" s="71"/>
      <c r="D618" s="71"/>
      <c r="E618" s="71"/>
      <c r="F618" s="71"/>
      <c r="G618" s="71"/>
    </row>
    <row r="619" spans="1:7" x14ac:dyDescent="0.25">
      <c r="A619" s="71"/>
      <c r="B619" s="71"/>
      <c r="C619" s="71"/>
      <c r="D619" s="71"/>
      <c r="E619" s="71"/>
      <c r="F619" s="71"/>
      <c r="G619" s="71"/>
    </row>
    <row r="620" spans="1:7" x14ac:dyDescent="0.25">
      <c r="A620" s="71"/>
      <c r="B620" s="71"/>
      <c r="C620" s="71"/>
      <c r="D620" s="71"/>
      <c r="E620" s="71"/>
      <c r="F620" s="71"/>
      <c r="G620" s="71"/>
    </row>
    <row r="621" spans="1:7" x14ac:dyDescent="0.25">
      <c r="A621" s="71"/>
      <c r="B621" s="71"/>
      <c r="C621" s="71"/>
      <c r="D621" s="71"/>
      <c r="E621" s="71"/>
      <c r="F621" s="71"/>
      <c r="G621" s="71"/>
    </row>
    <row r="622" spans="1:7" x14ac:dyDescent="0.25">
      <c r="A622" s="71"/>
      <c r="B622" s="71"/>
      <c r="C622" s="71"/>
      <c r="D622" s="71"/>
      <c r="E622" s="71"/>
      <c r="F622" s="71"/>
      <c r="G622" s="71"/>
    </row>
    <row r="623" spans="1:7" x14ac:dyDescent="0.25">
      <c r="A623" s="71"/>
      <c r="B623" s="71"/>
      <c r="C623" s="71"/>
      <c r="D623" s="71"/>
      <c r="E623" s="71"/>
      <c r="F623" s="71"/>
      <c r="G623" s="71"/>
    </row>
    <row r="624" spans="1:7" x14ac:dyDescent="0.25">
      <c r="A624" s="71"/>
      <c r="B624" s="71"/>
      <c r="C624" s="71"/>
      <c r="D624" s="71"/>
      <c r="E624" s="71"/>
      <c r="F624" s="71"/>
      <c r="G624" s="71"/>
    </row>
    <row r="625" spans="1:7" x14ac:dyDescent="0.25">
      <c r="A625" s="71"/>
      <c r="B625" s="71"/>
      <c r="C625" s="71"/>
      <c r="D625" s="71"/>
      <c r="E625" s="71"/>
      <c r="F625" s="71"/>
      <c r="G625" s="71"/>
    </row>
    <row r="626" spans="1:7" x14ac:dyDescent="0.25">
      <c r="A626" s="71"/>
      <c r="B626" s="71"/>
      <c r="C626" s="71"/>
      <c r="D626" s="71"/>
      <c r="E626" s="71"/>
      <c r="F626" s="71"/>
      <c r="G626" s="71"/>
    </row>
    <row r="627" spans="1:7" x14ac:dyDescent="0.25">
      <c r="A627" s="71"/>
      <c r="B627" s="71"/>
      <c r="C627" s="71"/>
      <c r="D627" s="71"/>
      <c r="E627" s="71"/>
      <c r="F627" s="71"/>
      <c r="G627" s="71"/>
    </row>
    <row r="628" spans="1:7" x14ac:dyDescent="0.25">
      <c r="A628" s="71"/>
      <c r="B628" s="71"/>
      <c r="C628" s="71"/>
      <c r="D628" s="71"/>
      <c r="E628" s="71"/>
      <c r="F628" s="71"/>
      <c r="G628" s="71"/>
    </row>
    <row r="629" spans="1:7" x14ac:dyDescent="0.25">
      <c r="A629" s="71"/>
      <c r="B629" s="71"/>
      <c r="C629" s="71"/>
      <c r="D629" s="71"/>
      <c r="E629" s="71"/>
      <c r="F629" s="71"/>
      <c r="G629" s="71"/>
    </row>
    <row r="630" spans="1:7" x14ac:dyDescent="0.25">
      <c r="A630" s="71"/>
      <c r="B630" s="71"/>
      <c r="C630" s="71"/>
      <c r="D630" s="71"/>
      <c r="E630" s="71"/>
      <c r="F630" s="71"/>
      <c r="G630" s="71"/>
    </row>
    <row r="631" spans="1:7" x14ac:dyDescent="0.25">
      <c r="A631" s="71"/>
      <c r="B631" s="71"/>
      <c r="C631" s="71"/>
      <c r="D631" s="71"/>
      <c r="E631" s="71"/>
      <c r="F631" s="71"/>
      <c r="G631" s="71"/>
    </row>
    <row r="632" spans="1:7" x14ac:dyDescent="0.25">
      <c r="A632" s="71"/>
      <c r="B632" s="71"/>
      <c r="C632" s="71"/>
      <c r="D632" s="71"/>
      <c r="E632" s="71"/>
      <c r="F632" s="71"/>
      <c r="G632" s="71"/>
    </row>
    <row r="633" spans="1:7" x14ac:dyDescent="0.25">
      <c r="A633" s="71"/>
      <c r="B633" s="71"/>
      <c r="C633" s="71"/>
      <c r="D633" s="71"/>
      <c r="E633" s="71"/>
      <c r="F633" s="71"/>
      <c r="G633" s="71"/>
    </row>
    <row r="634" spans="1:7" x14ac:dyDescent="0.25">
      <c r="A634" s="71"/>
      <c r="B634" s="71"/>
      <c r="C634" s="71"/>
      <c r="D634" s="71"/>
      <c r="E634" s="71"/>
      <c r="F634" s="71"/>
      <c r="G634" s="71"/>
    </row>
    <row r="635" spans="1:7" x14ac:dyDescent="0.25">
      <c r="A635" s="71"/>
      <c r="B635" s="71"/>
      <c r="C635" s="71"/>
      <c r="D635" s="71"/>
      <c r="E635" s="71"/>
      <c r="F635" s="71"/>
      <c r="G635" s="71"/>
    </row>
    <row r="636" spans="1:7" x14ac:dyDescent="0.25">
      <c r="A636" s="71"/>
      <c r="B636" s="71"/>
      <c r="C636" s="71"/>
      <c r="D636" s="71"/>
      <c r="E636" s="71"/>
      <c r="F636" s="71"/>
      <c r="G636" s="71"/>
    </row>
    <row r="637" spans="1:7" x14ac:dyDescent="0.25">
      <c r="A637" s="71"/>
      <c r="B637" s="71"/>
      <c r="C637" s="71"/>
      <c r="D637" s="71"/>
      <c r="E637" s="71"/>
      <c r="F637" s="71"/>
      <c r="G637" s="71"/>
    </row>
    <row r="638" spans="1:7" x14ac:dyDescent="0.25">
      <c r="A638" s="71"/>
      <c r="B638" s="71"/>
      <c r="C638" s="71"/>
      <c r="D638" s="71"/>
      <c r="E638" s="71"/>
      <c r="F638" s="71"/>
      <c r="G638" s="71"/>
    </row>
    <row r="639" spans="1:7" x14ac:dyDescent="0.25">
      <c r="A639" s="71"/>
      <c r="B639" s="71"/>
      <c r="C639" s="71"/>
      <c r="D639" s="71"/>
      <c r="E639" s="71"/>
      <c r="F639" s="71"/>
      <c r="G639" s="71"/>
    </row>
    <row r="640" spans="1:7" x14ac:dyDescent="0.25">
      <c r="A640" s="71"/>
      <c r="B640" s="71"/>
      <c r="C640" s="71"/>
      <c r="D640" s="71"/>
      <c r="E640" s="71"/>
      <c r="F640" s="71"/>
      <c r="G640" s="71"/>
    </row>
    <row r="641" spans="1:7" x14ac:dyDescent="0.25">
      <c r="A641" s="71"/>
      <c r="B641" s="71"/>
      <c r="C641" s="71"/>
      <c r="D641" s="71"/>
      <c r="E641" s="71"/>
      <c r="F641" s="71"/>
      <c r="G641" s="71"/>
    </row>
    <row r="642" spans="1:7" x14ac:dyDescent="0.25">
      <c r="A642" s="71"/>
      <c r="B642" s="71"/>
      <c r="C642" s="71"/>
      <c r="D642" s="71"/>
      <c r="E642" s="71"/>
      <c r="F642" s="71"/>
      <c r="G642" s="71"/>
    </row>
    <row r="643" spans="1:7" x14ac:dyDescent="0.25">
      <c r="A643" s="71"/>
      <c r="B643" s="71"/>
      <c r="C643" s="71"/>
      <c r="D643" s="71"/>
      <c r="E643" s="71"/>
      <c r="F643" s="71"/>
      <c r="G643" s="71"/>
    </row>
    <row r="644" spans="1:7" x14ac:dyDescent="0.25">
      <c r="A644" s="71"/>
      <c r="B644" s="71"/>
      <c r="C644" s="71"/>
      <c r="D644" s="71"/>
      <c r="E644" s="71"/>
      <c r="F644" s="71"/>
      <c r="G644" s="71"/>
    </row>
    <row r="645" spans="1:7" x14ac:dyDescent="0.25">
      <c r="A645" s="71"/>
      <c r="B645" s="71"/>
      <c r="C645" s="71"/>
      <c r="D645" s="71"/>
      <c r="E645" s="71"/>
      <c r="F645" s="71"/>
      <c r="G645" s="71"/>
    </row>
    <row r="646" spans="1:7" x14ac:dyDescent="0.25">
      <c r="A646" s="71"/>
      <c r="B646" s="71"/>
      <c r="C646" s="71"/>
      <c r="D646" s="71"/>
      <c r="E646" s="71"/>
      <c r="F646" s="71"/>
      <c r="G646" s="71"/>
    </row>
    <row r="647" spans="1:7" x14ac:dyDescent="0.25">
      <c r="A647" s="71"/>
      <c r="B647" s="71"/>
      <c r="C647" s="71"/>
      <c r="D647" s="71"/>
      <c r="E647" s="71"/>
      <c r="F647" s="71"/>
      <c r="G647" s="71"/>
    </row>
    <row r="648" spans="1:7" x14ac:dyDescent="0.25">
      <c r="A648" s="71"/>
      <c r="B648" s="71"/>
      <c r="C648" s="71"/>
      <c r="D648" s="71"/>
      <c r="E648" s="71"/>
      <c r="F648" s="71"/>
      <c r="G648" s="71"/>
    </row>
    <row r="649" spans="1:7" x14ac:dyDescent="0.25">
      <c r="A649" s="71"/>
      <c r="B649" s="71"/>
      <c r="C649" s="71"/>
      <c r="D649" s="71"/>
      <c r="E649" s="71"/>
      <c r="F649" s="71"/>
      <c r="G649" s="71"/>
    </row>
    <row r="650" spans="1:7" x14ac:dyDescent="0.25">
      <c r="A650" s="71"/>
      <c r="B650" s="71"/>
      <c r="C650" s="71"/>
      <c r="D650" s="71"/>
      <c r="E650" s="71"/>
      <c r="F650" s="71"/>
      <c r="G650" s="71"/>
    </row>
    <row r="651" spans="1:7" x14ac:dyDescent="0.25">
      <c r="A651" s="71"/>
      <c r="B651" s="71"/>
      <c r="C651" s="71"/>
      <c r="D651" s="71"/>
      <c r="E651" s="71"/>
      <c r="F651" s="71"/>
      <c r="G651" s="71"/>
    </row>
    <row r="652" spans="1:7" x14ac:dyDescent="0.25">
      <c r="A652" s="71"/>
      <c r="B652" s="71"/>
      <c r="C652" s="71"/>
      <c r="D652" s="71"/>
      <c r="E652" s="71"/>
      <c r="F652" s="71"/>
      <c r="G652" s="71"/>
    </row>
    <row r="653" spans="1:7" x14ac:dyDescent="0.25">
      <c r="A653" s="71"/>
      <c r="B653" s="71"/>
      <c r="C653" s="71"/>
      <c r="D653" s="71"/>
      <c r="E653" s="71"/>
      <c r="F653" s="71"/>
      <c r="G653" s="71"/>
    </row>
    <row r="654" spans="1:7" x14ac:dyDescent="0.25">
      <c r="A654" s="71"/>
      <c r="B654" s="71"/>
      <c r="C654" s="71"/>
      <c r="D654" s="71"/>
      <c r="E654" s="71"/>
      <c r="F654" s="71"/>
      <c r="G654" s="71"/>
    </row>
    <row r="655" spans="1:7" x14ac:dyDescent="0.25">
      <c r="A655" s="71"/>
      <c r="B655" s="71"/>
      <c r="C655" s="71"/>
      <c r="D655" s="71"/>
      <c r="E655" s="71"/>
      <c r="F655" s="71"/>
      <c r="G655" s="71"/>
    </row>
    <row r="656" spans="1:7" x14ac:dyDescent="0.25">
      <c r="A656" s="71"/>
      <c r="B656" s="71"/>
      <c r="C656" s="71"/>
      <c r="D656" s="71"/>
      <c r="E656" s="71"/>
      <c r="F656" s="71"/>
      <c r="G656" s="71"/>
    </row>
    <row r="657" spans="1:7" x14ac:dyDescent="0.25">
      <c r="A657" s="71"/>
      <c r="B657" s="71"/>
      <c r="C657" s="71"/>
      <c r="D657" s="71"/>
      <c r="E657" s="71"/>
      <c r="F657" s="71"/>
      <c r="G657" s="71"/>
    </row>
    <row r="658" spans="1:7" x14ac:dyDescent="0.25">
      <c r="A658" s="71"/>
      <c r="B658" s="71"/>
      <c r="C658" s="71"/>
      <c r="D658" s="71"/>
      <c r="E658" s="71"/>
      <c r="F658" s="71"/>
      <c r="G658" s="71"/>
    </row>
    <row r="659" spans="1:7" x14ac:dyDescent="0.25">
      <c r="A659" s="71"/>
      <c r="B659" s="71"/>
      <c r="C659" s="71"/>
      <c r="D659" s="71"/>
      <c r="E659" s="71"/>
      <c r="F659" s="71"/>
      <c r="G659" s="71"/>
    </row>
    <row r="660" spans="1:7" x14ac:dyDescent="0.25">
      <c r="A660" s="71"/>
      <c r="B660" s="71"/>
      <c r="C660" s="71"/>
      <c r="D660" s="71"/>
      <c r="E660" s="71"/>
      <c r="F660" s="71"/>
      <c r="G660" s="71"/>
    </row>
    <row r="661" spans="1:7" x14ac:dyDescent="0.25">
      <c r="A661" s="71"/>
      <c r="B661" s="71"/>
      <c r="C661" s="71"/>
      <c r="D661" s="71"/>
      <c r="E661" s="71"/>
      <c r="F661" s="71"/>
      <c r="G661" s="71"/>
    </row>
    <row r="662" spans="1:7" x14ac:dyDescent="0.25">
      <c r="A662" s="71"/>
      <c r="B662" s="71"/>
      <c r="C662" s="71"/>
      <c r="D662" s="71"/>
      <c r="E662" s="71"/>
      <c r="F662" s="71"/>
      <c r="G662" s="71"/>
    </row>
    <row r="663" spans="1:7" x14ac:dyDescent="0.25">
      <c r="A663" s="71"/>
      <c r="B663" s="71"/>
      <c r="C663" s="71"/>
      <c r="D663" s="71"/>
      <c r="E663" s="71"/>
      <c r="F663" s="71"/>
      <c r="G663" s="71"/>
    </row>
    <row r="664" spans="1:7" x14ac:dyDescent="0.25">
      <c r="A664" s="71"/>
      <c r="B664" s="71"/>
      <c r="C664" s="71"/>
      <c r="D664" s="71"/>
      <c r="E664" s="71"/>
      <c r="F664" s="71"/>
      <c r="G664" s="71"/>
    </row>
    <row r="665" spans="1:7" x14ac:dyDescent="0.25">
      <c r="A665" s="71"/>
      <c r="B665" s="71"/>
      <c r="C665" s="71"/>
      <c r="D665" s="71"/>
      <c r="E665" s="71"/>
      <c r="F665" s="71"/>
      <c r="G665" s="71"/>
    </row>
    <row r="666" spans="1:7" x14ac:dyDescent="0.25">
      <c r="A666" s="71"/>
      <c r="B666" s="71"/>
      <c r="C666" s="71"/>
      <c r="D666" s="71"/>
      <c r="E666" s="71"/>
      <c r="F666" s="71"/>
      <c r="G666" s="71"/>
    </row>
    <row r="667" spans="1:7" x14ac:dyDescent="0.25">
      <c r="A667" s="71"/>
      <c r="B667" s="71"/>
      <c r="C667" s="71"/>
      <c r="D667" s="71"/>
      <c r="E667" s="71"/>
      <c r="F667" s="71"/>
      <c r="G667" s="71"/>
    </row>
    <row r="668" spans="1:7" x14ac:dyDescent="0.25">
      <c r="A668" s="71"/>
      <c r="B668" s="71"/>
      <c r="C668" s="71"/>
      <c r="D668" s="71"/>
      <c r="E668" s="71"/>
      <c r="F668" s="71"/>
      <c r="G668" s="71"/>
    </row>
    <row r="669" spans="1:7" x14ac:dyDescent="0.25">
      <c r="A669" s="71"/>
      <c r="B669" s="71"/>
      <c r="C669" s="71"/>
      <c r="D669" s="71"/>
      <c r="E669" s="71"/>
      <c r="F669" s="71"/>
      <c r="G669" s="71"/>
    </row>
    <row r="670" spans="1:7" x14ac:dyDescent="0.25">
      <c r="A670" s="71"/>
      <c r="B670" s="71"/>
      <c r="C670" s="71"/>
      <c r="D670" s="71"/>
      <c r="E670" s="71"/>
      <c r="F670" s="71"/>
      <c r="G670" s="71"/>
    </row>
    <row r="671" spans="1:7" x14ac:dyDescent="0.25">
      <c r="A671" s="71"/>
      <c r="B671" s="71"/>
      <c r="C671" s="71"/>
      <c r="D671" s="71"/>
      <c r="E671" s="71"/>
      <c r="F671" s="71"/>
      <c r="G671" s="71"/>
    </row>
    <row r="672" spans="1:7" x14ac:dyDescent="0.25">
      <c r="A672" s="71"/>
      <c r="B672" s="71"/>
      <c r="C672" s="71"/>
      <c r="D672" s="71"/>
      <c r="E672" s="71"/>
      <c r="F672" s="71"/>
      <c r="G672" s="71"/>
    </row>
    <row r="673" spans="1:7" x14ac:dyDescent="0.25">
      <c r="A673" s="71"/>
      <c r="B673" s="71"/>
      <c r="C673" s="71"/>
      <c r="D673" s="71"/>
      <c r="E673" s="71"/>
      <c r="F673" s="71"/>
      <c r="G673" s="71"/>
    </row>
    <row r="674" spans="1:7" x14ac:dyDescent="0.25">
      <c r="A674" s="71"/>
      <c r="B674" s="71"/>
      <c r="C674" s="71"/>
      <c r="D674" s="71"/>
      <c r="E674" s="71"/>
      <c r="F674" s="71"/>
      <c r="G674" s="71"/>
    </row>
    <row r="675" spans="1:7" x14ac:dyDescent="0.25">
      <c r="A675" s="71"/>
      <c r="B675" s="71"/>
      <c r="C675" s="71"/>
      <c r="D675" s="71"/>
      <c r="E675" s="71"/>
      <c r="F675" s="71"/>
      <c r="G675" s="71"/>
    </row>
    <row r="676" spans="1:7" x14ac:dyDescent="0.25">
      <c r="A676" s="71"/>
      <c r="B676" s="71"/>
      <c r="C676" s="71"/>
      <c r="D676" s="71"/>
      <c r="E676" s="71"/>
      <c r="F676" s="71"/>
      <c r="G676" s="71"/>
    </row>
    <row r="677" spans="1:7" x14ac:dyDescent="0.25">
      <c r="A677" s="71"/>
      <c r="B677" s="71"/>
      <c r="C677" s="71"/>
      <c r="D677" s="71"/>
      <c r="E677" s="71"/>
      <c r="F677" s="71"/>
      <c r="G677" s="71"/>
    </row>
    <row r="678" spans="1:7" x14ac:dyDescent="0.25">
      <c r="A678" s="71"/>
      <c r="B678" s="71"/>
      <c r="C678" s="71"/>
      <c r="D678" s="71"/>
      <c r="E678" s="71"/>
      <c r="F678" s="71"/>
      <c r="G678" s="71"/>
    </row>
    <row r="679" spans="1:7" x14ac:dyDescent="0.25">
      <c r="A679" s="71"/>
      <c r="B679" s="71"/>
      <c r="C679" s="71"/>
      <c r="D679" s="71"/>
      <c r="E679" s="71"/>
      <c r="F679" s="71"/>
      <c r="G679" s="71"/>
    </row>
    <row r="680" spans="1:7" x14ac:dyDescent="0.25">
      <c r="A680" s="71"/>
      <c r="B680" s="71"/>
      <c r="C680" s="71"/>
      <c r="D680" s="71"/>
      <c r="E680" s="71"/>
      <c r="F680" s="71"/>
      <c r="G680" s="71"/>
    </row>
    <row r="681" spans="1:7" x14ac:dyDescent="0.25">
      <c r="A681" s="71"/>
      <c r="B681" s="71"/>
      <c r="C681" s="71"/>
      <c r="D681" s="71"/>
      <c r="E681" s="71"/>
      <c r="F681" s="71"/>
      <c r="G681" s="71"/>
    </row>
    <row r="682" spans="1:7" x14ac:dyDescent="0.25">
      <c r="A682" s="71"/>
      <c r="B682" s="71"/>
      <c r="C682" s="71"/>
      <c r="D682" s="71"/>
      <c r="E682" s="71"/>
      <c r="F682" s="71"/>
      <c r="G682" s="71"/>
    </row>
    <row r="683" spans="1:7" x14ac:dyDescent="0.25">
      <c r="A683" s="71"/>
      <c r="B683" s="71"/>
      <c r="C683" s="71"/>
      <c r="D683" s="71"/>
      <c r="E683" s="71"/>
      <c r="F683" s="71"/>
      <c r="G683" s="71"/>
    </row>
    <row r="684" spans="1:7" x14ac:dyDescent="0.25">
      <c r="A684" s="71"/>
      <c r="B684" s="71"/>
      <c r="C684" s="71"/>
      <c r="D684" s="71"/>
      <c r="E684" s="71"/>
      <c r="F684" s="71"/>
      <c r="G684" s="71"/>
    </row>
    <row r="685" spans="1:7" x14ac:dyDescent="0.25">
      <c r="A685" s="71"/>
      <c r="B685" s="71"/>
      <c r="C685" s="71"/>
      <c r="D685" s="71"/>
      <c r="E685" s="71"/>
      <c r="F685" s="71"/>
      <c r="G685" s="71"/>
    </row>
    <row r="686" spans="1:7" x14ac:dyDescent="0.25">
      <c r="A686" s="71"/>
      <c r="B686" s="71"/>
      <c r="C686" s="71"/>
      <c r="D686" s="71"/>
      <c r="E686" s="71"/>
      <c r="F686" s="71"/>
      <c r="G686" s="71"/>
    </row>
    <row r="687" spans="1:7" x14ac:dyDescent="0.25">
      <c r="A687" s="71"/>
      <c r="B687" s="71"/>
      <c r="C687" s="71"/>
      <c r="D687" s="71"/>
      <c r="E687" s="71"/>
      <c r="F687" s="71"/>
      <c r="G687" s="71"/>
    </row>
    <row r="688" spans="1:7" x14ac:dyDescent="0.25">
      <c r="A688" s="71"/>
      <c r="B688" s="71"/>
      <c r="C688" s="71"/>
      <c r="D688" s="71"/>
      <c r="E688" s="71"/>
      <c r="F688" s="71"/>
      <c r="G688" s="71"/>
    </row>
    <row r="689" spans="1:7" x14ac:dyDescent="0.25">
      <c r="A689" s="71"/>
      <c r="B689" s="71"/>
      <c r="C689" s="71"/>
      <c r="D689" s="71"/>
      <c r="E689" s="71"/>
      <c r="F689" s="71"/>
      <c r="G689" s="71"/>
    </row>
    <row r="690" spans="1:7" x14ac:dyDescent="0.25">
      <c r="A690" s="71"/>
      <c r="B690" s="71"/>
      <c r="C690" s="71"/>
      <c r="D690" s="71"/>
      <c r="E690" s="71"/>
      <c r="F690" s="71"/>
      <c r="G690" s="71"/>
    </row>
    <row r="691" spans="1:7" x14ac:dyDescent="0.25">
      <c r="A691" s="71"/>
      <c r="B691" s="71"/>
      <c r="C691" s="71"/>
      <c r="D691" s="71"/>
      <c r="E691" s="71"/>
      <c r="F691" s="71"/>
      <c r="G691" s="71"/>
    </row>
    <row r="692" spans="1:7" x14ac:dyDescent="0.25">
      <c r="A692" s="71"/>
      <c r="B692" s="71"/>
      <c r="C692" s="71"/>
      <c r="D692" s="71"/>
      <c r="E692" s="71"/>
      <c r="F692" s="71"/>
      <c r="G692" s="71"/>
    </row>
    <row r="693" spans="1:7" x14ac:dyDescent="0.25">
      <c r="A693" s="71"/>
      <c r="B693" s="71"/>
      <c r="C693" s="71"/>
      <c r="D693" s="71"/>
      <c r="E693" s="71"/>
      <c r="F693" s="71"/>
      <c r="G693" s="71"/>
    </row>
    <row r="694" spans="1:7" x14ac:dyDescent="0.25">
      <c r="A694" s="71"/>
      <c r="B694" s="71"/>
      <c r="C694" s="71"/>
      <c r="D694" s="71"/>
      <c r="E694" s="71"/>
      <c r="F694" s="71"/>
      <c r="G694" s="71"/>
    </row>
    <row r="695" spans="1:7" x14ac:dyDescent="0.25">
      <c r="A695" s="71"/>
      <c r="B695" s="71"/>
      <c r="C695" s="71"/>
      <c r="D695" s="71"/>
      <c r="E695" s="71"/>
      <c r="F695" s="71"/>
      <c r="G695" s="71"/>
    </row>
    <row r="696" spans="1:7" x14ac:dyDescent="0.25">
      <c r="A696" s="71"/>
      <c r="B696" s="71"/>
      <c r="C696" s="71"/>
      <c r="D696" s="71"/>
      <c r="E696" s="71"/>
      <c r="F696" s="71"/>
      <c r="G696" s="71"/>
    </row>
    <row r="697" spans="1:7" x14ac:dyDescent="0.25">
      <c r="A697" s="71"/>
      <c r="B697" s="71"/>
      <c r="C697" s="71"/>
      <c r="D697" s="71"/>
      <c r="E697" s="71"/>
      <c r="F697" s="71"/>
      <c r="G697" s="71"/>
    </row>
    <row r="698" spans="1:7" x14ac:dyDescent="0.25">
      <c r="A698" s="71"/>
      <c r="B698" s="71"/>
      <c r="C698" s="71"/>
      <c r="D698" s="71"/>
      <c r="E698" s="71"/>
      <c r="F698" s="71"/>
      <c r="G698" s="71"/>
    </row>
    <row r="699" spans="1:7" x14ac:dyDescent="0.25">
      <c r="A699" s="71"/>
      <c r="B699" s="71"/>
      <c r="C699" s="71"/>
      <c r="D699" s="71"/>
      <c r="E699" s="71"/>
      <c r="F699" s="71"/>
      <c r="G699" s="71"/>
    </row>
    <row r="700" spans="1:7" x14ac:dyDescent="0.25">
      <c r="A700" s="71"/>
      <c r="B700" s="71"/>
      <c r="C700" s="71"/>
      <c r="D700" s="71"/>
      <c r="E700" s="71"/>
      <c r="F700" s="71"/>
      <c r="G700" s="71"/>
    </row>
    <row r="701" spans="1:7" x14ac:dyDescent="0.25">
      <c r="A701" s="71"/>
      <c r="B701" s="71"/>
      <c r="C701" s="71"/>
      <c r="D701" s="71"/>
      <c r="E701" s="71"/>
      <c r="F701" s="71"/>
      <c r="G701" s="71"/>
    </row>
    <row r="702" spans="1:7" x14ac:dyDescent="0.25">
      <c r="A702" s="71"/>
      <c r="B702" s="71"/>
      <c r="C702" s="71"/>
      <c r="D702" s="71"/>
      <c r="E702" s="71"/>
      <c r="F702" s="71"/>
      <c r="G702" s="71"/>
    </row>
    <row r="703" spans="1:7" x14ac:dyDescent="0.25">
      <c r="A703" s="71"/>
      <c r="B703" s="71"/>
      <c r="C703" s="71"/>
      <c r="D703" s="71"/>
      <c r="E703" s="71"/>
      <c r="F703" s="71"/>
      <c r="G703" s="71"/>
    </row>
    <row r="704" spans="1:7" x14ac:dyDescent="0.25">
      <c r="A704" s="71"/>
      <c r="B704" s="71"/>
      <c r="C704" s="71"/>
      <c r="D704" s="71"/>
      <c r="E704" s="71"/>
      <c r="F704" s="71"/>
      <c r="G704" s="71"/>
    </row>
    <row r="705" spans="1:7" x14ac:dyDescent="0.25">
      <c r="A705" s="71"/>
      <c r="B705" s="71"/>
      <c r="C705" s="71"/>
      <c r="D705" s="71"/>
      <c r="E705" s="71"/>
      <c r="F705" s="71"/>
      <c r="G705" s="71"/>
    </row>
    <row r="706" spans="1:7" x14ac:dyDescent="0.25">
      <c r="A706" s="71"/>
      <c r="B706" s="71"/>
      <c r="C706" s="71"/>
      <c r="D706" s="71"/>
      <c r="E706" s="71"/>
      <c r="F706" s="71"/>
      <c r="G706" s="71"/>
    </row>
    <row r="707" spans="1:7" x14ac:dyDescent="0.25">
      <c r="A707" s="71"/>
      <c r="B707" s="71"/>
      <c r="C707" s="71"/>
      <c r="D707" s="71"/>
      <c r="E707" s="71"/>
      <c r="F707" s="71"/>
      <c r="G707" s="71"/>
    </row>
    <row r="708" spans="1:7" x14ac:dyDescent="0.25">
      <c r="A708" s="71"/>
      <c r="B708" s="71"/>
      <c r="C708" s="71"/>
      <c r="D708" s="71"/>
      <c r="E708" s="71"/>
      <c r="F708" s="71"/>
      <c r="G708" s="71"/>
    </row>
    <row r="709" spans="1:7" x14ac:dyDescent="0.25">
      <c r="A709" s="71"/>
      <c r="B709" s="71"/>
      <c r="C709" s="71"/>
      <c r="D709" s="71"/>
      <c r="E709" s="71"/>
      <c r="F709" s="71"/>
      <c r="G709" s="71"/>
    </row>
    <row r="710" spans="1:7" x14ac:dyDescent="0.25">
      <c r="A710" s="71"/>
      <c r="B710" s="71"/>
      <c r="C710" s="71"/>
      <c r="D710" s="71"/>
      <c r="E710" s="71"/>
      <c r="F710" s="71"/>
      <c r="G710" s="71"/>
    </row>
    <row r="711" spans="1:7" x14ac:dyDescent="0.25">
      <c r="A711" s="71"/>
      <c r="B711" s="71"/>
      <c r="C711" s="71"/>
      <c r="D711" s="71"/>
      <c r="E711" s="71"/>
      <c r="F711" s="71"/>
      <c r="G711" s="71"/>
    </row>
    <row r="712" spans="1:7" x14ac:dyDescent="0.25">
      <c r="A712" s="71"/>
      <c r="B712" s="71"/>
      <c r="C712" s="71"/>
      <c r="D712" s="71"/>
      <c r="E712" s="71"/>
      <c r="F712" s="71"/>
      <c r="G712" s="71"/>
    </row>
    <row r="713" spans="1:7" x14ac:dyDescent="0.25">
      <c r="A713" s="71"/>
      <c r="B713" s="71"/>
      <c r="C713" s="71"/>
      <c r="D713" s="71"/>
      <c r="E713" s="71"/>
      <c r="F713" s="71"/>
      <c r="G713" s="71"/>
    </row>
    <row r="714" spans="1:7" x14ac:dyDescent="0.25">
      <c r="A714" s="71"/>
      <c r="B714" s="71"/>
      <c r="C714" s="71"/>
      <c r="D714" s="71"/>
      <c r="E714" s="71"/>
      <c r="F714" s="71"/>
      <c r="G714" s="71"/>
    </row>
    <row r="715" spans="1:7" x14ac:dyDescent="0.25">
      <c r="A715" s="71"/>
      <c r="B715" s="71"/>
      <c r="C715" s="71"/>
      <c r="D715" s="71"/>
      <c r="E715" s="71"/>
      <c r="F715" s="71"/>
      <c r="G715" s="71"/>
    </row>
    <row r="716" spans="1:7" x14ac:dyDescent="0.25">
      <c r="A716" s="71"/>
      <c r="B716" s="71"/>
      <c r="C716" s="71"/>
      <c r="D716" s="71"/>
      <c r="E716" s="71"/>
      <c r="F716" s="71"/>
      <c r="G716" s="71"/>
    </row>
    <row r="717" spans="1:7" x14ac:dyDescent="0.25">
      <c r="A717" s="71"/>
      <c r="B717" s="71"/>
      <c r="C717" s="71"/>
      <c r="D717" s="71"/>
      <c r="E717" s="71"/>
      <c r="F717" s="71"/>
      <c r="G717" s="71"/>
    </row>
    <row r="718" spans="1:7" x14ac:dyDescent="0.25">
      <c r="A718" s="71"/>
      <c r="B718" s="71"/>
      <c r="C718" s="71"/>
      <c r="D718" s="71"/>
      <c r="E718" s="71"/>
      <c r="F718" s="71"/>
      <c r="G718" s="71"/>
    </row>
    <row r="719" spans="1:7" x14ac:dyDescent="0.25">
      <c r="A719" s="71"/>
      <c r="B719" s="71"/>
      <c r="C719" s="71"/>
      <c r="D719" s="71"/>
      <c r="E719" s="71"/>
      <c r="F719" s="71"/>
      <c r="G719" s="71"/>
    </row>
    <row r="720" spans="1:7" x14ac:dyDescent="0.25">
      <c r="A720" s="71"/>
      <c r="B720" s="71"/>
      <c r="C720" s="71"/>
      <c r="D720" s="71"/>
      <c r="E720" s="71"/>
      <c r="F720" s="71"/>
      <c r="G720" s="71"/>
    </row>
    <row r="721" spans="1:7" x14ac:dyDescent="0.25">
      <c r="A721" s="71"/>
      <c r="B721" s="71"/>
      <c r="C721" s="71"/>
      <c r="D721" s="71"/>
      <c r="E721" s="71"/>
      <c r="F721" s="71"/>
      <c r="G721" s="71"/>
    </row>
    <row r="722" spans="1:7" x14ac:dyDescent="0.25">
      <c r="A722" s="71"/>
      <c r="B722" s="71"/>
      <c r="C722" s="71"/>
      <c r="D722" s="71"/>
      <c r="E722" s="71"/>
      <c r="F722" s="71"/>
      <c r="G722" s="71"/>
    </row>
    <row r="723" spans="1:7" x14ac:dyDescent="0.25">
      <c r="A723" s="71"/>
      <c r="B723" s="71"/>
      <c r="C723" s="71"/>
      <c r="D723" s="71"/>
      <c r="E723" s="71"/>
      <c r="F723" s="71"/>
      <c r="G723" s="71"/>
    </row>
    <row r="724" spans="1:7" x14ac:dyDescent="0.25">
      <c r="A724" s="71"/>
      <c r="B724" s="71"/>
      <c r="C724" s="71"/>
      <c r="D724" s="71"/>
      <c r="E724" s="71"/>
      <c r="F724" s="71"/>
      <c r="G724" s="71"/>
    </row>
    <row r="725" spans="1:7" x14ac:dyDescent="0.25">
      <c r="A725" s="71"/>
      <c r="B725" s="71"/>
      <c r="C725" s="71"/>
      <c r="D725" s="71"/>
      <c r="E725" s="71"/>
      <c r="F725" s="71"/>
      <c r="G725" s="71"/>
    </row>
    <row r="726" spans="1:7" x14ac:dyDescent="0.25">
      <c r="A726" s="71"/>
      <c r="B726" s="71"/>
      <c r="C726" s="71"/>
      <c r="D726" s="71"/>
      <c r="E726" s="71"/>
      <c r="F726" s="71"/>
      <c r="G726" s="71"/>
    </row>
    <row r="727" spans="1:7" x14ac:dyDescent="0.25">
      <c r="A727" s="71"/>
      <c r="B727" s="71"/>
      <c r="C727" s="71"/>
      <c r="D727" s="71"/>
      <c r="E727" s="71"/>
      <c r="F727" s="71"/>
      <c r="G727" s="71"/>
    </row>
    <row r="728" spans="1:7" x14ac:dyDescent="0.25">
      <c r="A728" s="71"/>
      <c r="B728" s="71"/>
      <c r="C728" s="71"/>
      <c r="D728" s="71"/>
      <c r="E728" s="71"/>
      <c r="F728" s="71"/>
      <c r="G728" s="71"/>
    </row>
    <row r="729" spans="1:7" x14ac:dyDescent="0.25">
      <c r="A729" s="71"/>
      <c r="B729" s="71"/>
      <c r="C729" s="71"/>
      <c r="D729" s="71"/>
      <c r="E729" s="71"/>
      <c r="F729" s="71"/>
      <c r="G729" s="71"/>
    </row>
    <row r="730" spans="1:7" x14ac:dyDescent="0.25">
      <c r="A730" s="71"/>
      <c r="B730" s="71"/>
      <c r="C730" s="71"/>
      <c r="D730" s="71"/>
      <c r="E730" s="71"/>
      <c r="F730" s="71"/>
      <c r="G730" s="71"/>
    </row>
    <row r="731" spans="1:7" x14ac:dyDescent="0.25">
      <c r="A731" s="71"/>
      <c r="B731" s="71"/>
      <c r="C731" s="71"/>
      <c r="D731" s="71"/>
      <c r="E731" s="71"/>
      <c r="F731" s="71"/>
      <c r="G731" s="71"/>
    </row>
    <row r="732" spans="1:7" x14ac:dyDescent="0.25">
      <c r="A732" s="71"/>
      <c r="B732" s="71"/>
      <c r="C732" s="71"/>
      <c r="D732" s="71"/>
      <c r="E732" s="71"/>
      <c r="F732" s="71"/>
      <c r="G732" s="71"/>
    </row>
    <row r="733" spans="1:7" x14ac:dyDescent="0.25">
      <c r="A733" s="71"/>
      <c r="B733" s="71"/>
      <c r="C733" s="71"/>
      <c r="D733" s="71"/>
      <c r="E733" s="71"/>
      <c r="F733" s="71"/>
      <c r="G733" s="71"/>
    </row>
    <row r="734" spans="1:7" x14ac:dyDescent="0.25">
      <c r="A734" s="71"/>
      <c r="B734" s="71"/>
      <c r="C734" s="71"/>
      <c r="D734" s="71"/>
      <c r="E734" s="71"/>
      <c r="F734" s="71"/>
      <c r="G734" s="71"/>
    </row>
    <row r="735" spans="1:7" x14ac:dyDescent="0.25">
      <c r="A735" s="71"/>
      <c r="B735" s="71"/>
      <c r="C735" s="71"/>
      <c r="D735" s="71"/>
      <c r="E735" s="71"/>
      <c r="F735" s="71"/>
      <c r="G735" s="71"/>
    </row>
    <row r="736" spans="1:7" x14ac:dyDescent="0.25">
      <c r="A736" s="71"/>
      <c r="B736" s="71"/>
      <c r="C736" s="71"/>
      <c r="D736" s="71"/>
      <c r="E736" s="71"/>
      <c r="F736" s="71"/>
      <c r="G736" s="71"/>
    </row>
    <row r="737" spans="1:7" x14ac:dyDescent="0.25">
      <c r="A737" s="71"/>
      <c r="B737" s="71"/>
      <c r="C737" s="71"/>
      <c r="D737" s="71"/>
      <c r="E737" s="71"/>
      <c r="F737" s="71"/>
      <c r="G737" s="71"/>
    </row>
    <row r="738" spans="1:7" x14ac:dyDescent="0.25">
      <c r="A738" s="71"/>
      <c r="B738" s="71"/>
      <c r="C738" s="71"/>
      <c r="D738" s="71"/>
      <c r="E738" s="71"/>
      <c r="F738" s="71"/>
      <c r="G738" s="71"/>
    </row>
    <row r="739" spans="1:7" x14ac:dyDescent="0.25">
      <c r="A739" s="71"/>
      <c r="B739" s="71"/>
      <c r="C739" s="71"/>
    </row>
    <row r="740" spans="1:7" x14ac:dyDescent="0.25">
      <c r="A740" s="71"/>
      <c r="B740" s="71"/>
      <c r="C740" s="71"/>
    </row>
    <row r="741" spans="1:7" x14ac:dyDescent="0.25">
      <c r="A741" s="71"/>
      <c r="B741" s="71"/>
      <c r="C741" s="71"/>
    </row>
    <row r="742" spans="1:7" x14ac:dyDescent="0.25">
      <c r="A742" s="71"/>
      <c r="B742" s="71"/>
      <c r="C742" s="71"/>
    </row>
  </sheetData>
  <mergeCells count="133">
    <mergeCell ref="A334:C334"/>
    <mergeCell ref="A335:C335"/>
    <mergeCell ref="A355:C355"/>
    <mergeCell ref="A356:C356"/>
    <mergeCell ref="A345:C345"/>
    <mergeCell ref="A346:C346"/>
    <mergeCell ref="A347:C347"/>
    <mergeCell ref="A280:C280"/>
    <mergeCell ref="A281:C281"/>
    <mergeCell ref="A324:C325"/>
    <mergeCell ref="A326:C326"/>
    <mergeCell ref="A327:C327"/>
    <mergeCell ref="A328:C328"/>
    <mergeCell ref="A271:C271"/>
    <mergeCell ref="A273:A275"/>
    <mergeCell ref="A276:A278"/>
    <mergeCell ref="A279:C279"/>
    <mergeCell ref="A260:C260"/>
    <mergeCell ref="A261:C261"/>
    <mergeCell ref="A262:C262"/>
    <mergeCell ref="A269:C269"/>
    <mergeCell ref="A270:C270"/>
    <mergeCell ref="B242:B244"/>
    <mergeCell ref="C242:C244"/>
    <mergeCell ref="A254:C254"/>
    <mergeCell ref="A255:C255"/>
    <mergeCell ref="B231:B232"/>
    <mergeCell ref="C231:C232"/>
    <mergeCell ref="B234:B235"/>
    <mergeCell ref="C234:C235"/>
    <mergeCell ref="B237:B241"/>
    <mergeCell ref="C237:C241"/>
    <mergeCell ref="A222:C222"/>
    <mergeCell ref="A223:B223"/>
    <mergeCell ref="B225:B226"/>
    <mergeCell ref="C225:C227"/>
    <mergeCell ref="B228:B229"/>
    <mergeCell ref="C228:C229"/>
    <mergeCell ref="A214:A216"/>
    <mergeCell ref="C214:C216"/>
    <mergeCell ref="A217:A220"/>
    <mergeCell ref="C217:C220"/>
    <mergeCell ref="A221:C221"/>
    <mergeCell ref="A202:A203"/>
    <mergeCell ref="A204:A206"/>
    <mergeCell ref="A208:C208"/>
    <mergeCell ref="A209:C209"/>
    <mergeCell ref="A106:A110"/>
    <mergeCell ref="C106:C110"/>
    <mergeCell ref="A149:A151"/>
    <mergeCell ref="C149:C151"/>
    <mergeCell ref="A152:A154"/>
    <mergeCell ref="C152:C154"/>
    <mergeCell ref="A155:A157"/>
    <mergeCell ref="C155:C157"/>
    <mergeCell ref="A135:A140"/>
    <mergeCell ref="C135:C140"/>
    <mergeCell ref="A141:A145"/>
    <mergeCell ref="C141:C145"/>
    <mergeCell ref="A146:A148"/>
    <mergeCell ref="C146:C148"/>
    <mergeCell ref="A171:A173"/>
    <mergeCell ref="C171:C173"/>
    <mergeCell ref="A174:A176"/>
    <mergeCell ref="C174:C176"/>
    <mergeCell ref="A177:A181"/>
    <mergeCell ref="C177:C181"/>
    <mergeCell ref="A189:A191"/>
    <mergeCell ref="A192:A195"/>
    <mergeCell ref="A196:A201"/>
    <mergeCell ref="B197:B200"/>
    <mergeCell ref="C197:C200"/>
    <mergeCell ref="A182:C182"/>
    <mergeCell ref="A183:C183"/>
    <mergeCell ref="A111:A120"/>
    <mergeCell ref="C111:C120"/>
    <mergeCell ref="B124:B125"/>
    <mergeCell ref="C124:C125"/>
    <mergeCell ref="A127:A134"/>
    <mergeCell ref="C127:C134"/>
    <mergeCell ref="A158:A160"/>
    <mergeCell ref="C158:C160"/>
    <mergeCell ref="A161:A167"/>
    <mergeCell ref="C161:C167"/>
    <mergeCell ref="A168:A170"/>
    <mergeCell ref="C168:C170"/>
    <mergeCell ref="A95:C95"/>
    <mergeCell ref="A96:C96"/>
    <mergeCell ref="A54:C54"/>
    <mergeCell ref="A55:C55"/>
    <mergeCell ref="A63:C63"/>
    <mergeCell ref="A64:C64"/>
    <mergeCell ref="A103:C103"/>
    <mergeCell ref="A184:C184"/>
    <mergeCell ref="A186:A188"/>
    <mergeCell ref="A1:C2"/>
    <mergeCell ref="A3:C3"/>
    <mergeCell ref="A4:C4"/>
    <mergeCell ref="A5:C5"/>
    <mergeCell ref="A7:A9"/>
    <mergeCell ref="A10:A12"/>
    <mergeCell ref="A413:C413"/>
    <mergeCell ref="A414:C414"/>
    <mergeCell ref="A31:A32"/>
    <mergeCell ref="A33:A34"/>
    <mergeCell ref="A35:A37"/>
    <mergeCell ref="A39:C39"/>
    <mergeCell ref="A40:C40"/>
    <mergeCell ref="A13:A15"/>
    <mergeCell ref="A16:A18"/>
    <mergeCell ref="A19:A21"/>
    <mergeCell ref="A22:A24"/>
    <mergeCell ref="A25:A27"/>
    <mergeCell ref="A28:A30"/>
    <mergeCell ref="A73:C73"/>
    <mergeCell ref="A74:C74"/>
    <mergeCell ref="A361:C361"/>
    <mergeCell ref="A362:C362"/>
    <mergeCell ref="A102:C102"/>
    <mergeCell ref="A423:C423"/>
    <mergeCell ref="A424:C424"/>
    <mergeCell ref="A425:C425"/>
    <mergeCell ref="A434:C434"/>
    <mergeCell ref="A370:C370"/>
    <mergeCell ref="A371:C371"/>
    <mergeCell ref="A380:C380"/>
    <mergeCell ref="A397:C398"/>
    <mergeCell ref="A410:C410"/>
    <mergeCell ref="A408:C408"/>
    <mergeCell ref="A409:C409"/>
    <mergeCell ref="A381:C381"/>
    <mergeCell ref="A389:C389"/>
    <mergeCell ref="A390:C390"/>
  </mergeCells>
  <pageMargins left="0.7" right="0.7" top="0.75" bottom="0.75" header="0.3" footer="0.3"/>
  <pageSetup paperSize="9" scale="19" fitToHeight="0" orientation="portrait" r:id="rId1"/>
  <rowBreaks count="9" manualBreakCount="9">
    <brk id="18" max="2" man="1"/>
    <brk id="63" max="2" man="1"/>
    <brk id="203" max="2" man="1"/>
    <brk id="144" max="2" man="1"/>
    <brk id="259" max="2" man="1"/>
    <brk id="326" max="2" man="1"/>
    <brk id="352" max="2" man="1"/>
    <brk id="360" max="2" man="1"/>
    <brk id="375" max="16383" man="1"/>
  </rowBreaks>
  <colBreaks count="1" manualBreakCount="1">
    <brk id="3" max="1048575" man="1"/>
  </colBreaks>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3716-16B7-4D1E-86CF-986D88D04E04}">
  <sheetPr>
    <tabColor theme="4" tint="-0.499984740745262"/>
  </sheetPr>
  <dimension ref="A1:AS203"/>
  <sheetViews>
    <sheetView zoomScale="80" zoomScaleNormal="80" workbookViewId="0">
      <selection sqref="A1:C1"/>
    </sheetView>
  </sheetViews>
  <sheetFormatPr defaultColWidth="9" defaultRowHeight="15.75" x14ac:dyDescent="0.25"/>
  <cols>
    <col min="1" max="1" width="71.7109375" style="69" customWidth="1"/>
    <col min="2" max="2" width="83.7109375" style="69" customWidth="1"/>
    <col min="3" max="3" width="36.7109375" style="69" customWidth="1"/>
    <col min="4" max="4" width="9" style="71"/>
    <col min="5" max="16384" width="9" style="69"/>
  </cols>
  <sheetData>
    <row r="1" spans="1:27" s="70" customFormat="1" ht="15" customHeight="1" x14ac:dyDescent="0.25">
      <c r="A1" s="359"/>
      <c r="B1" s="360"/>
      <c r="C1" s="361"/>
      <c r="D1" s="71"/>
      <c r="E1" s="71"/>
      <c r="F1" s="71"/>
      <c r="G1" s="71"/>
      <c r="H1" s="71"/>
      <c r="I1" s="71"/>
      <c r="J1" s="71"/>
      <c r="K1" s="71"/>
      <c r="L1" s="71"/>
      <c r="M1" s="71"/>
      <c r="N1" s="71"/>
      <c r="O1" s="71"/>
      <c r="P1" s="71"/>
      <c r="Q1" s="71"/>
      <c r="R1" s="71"/>
      <c r="S1" s="71"/>
      <c r="T1" s="71"/>
      <c r="U1" s="71"/>
      <c r="V1" s="71"/>
      <c r="W1" s="71"/>
      <c r="X1" s="71"/>
      <c r="Y1" s="71"/>
      <c r="Z1" s="71"/>
      <c r="AA1" s="71"/>
    </row>
    <row r="2" spans="1:27" s="72" customFormat="1" ht="30" customHeight="1" x14ac:dyDescent="0.25">
      <c r="A2" s="373" t="s">
        <v>204</v>
      </c>
      <c r="B2" s="373"/>
      <c r="C2" s="373"/>
      <c r="D2" s="71"/>
      <c r="E2" s="71"/>
      <c r="F2" s="71"/>
      <c r="G2" s="71"/>
      <c r="H2" s="71"/>
      <c r="I2" s="71"/>
      <c r="J2" s="71"/>
      <c r="K2" s="71"/>
      <c r="L2" s="71"/>
      <c r="M2" s="71"/>
      <c r="N2" s="71"/>
      <c r="O2" s="71"/>
      <c r="P2" s="71"/>
      <c r="Q2" s="71"/>
      <c r="R2" s="71"/>
      <c r="S2" s="71"/>
      <c r="T2" s="71"/>
      <c r="U2" s="71"/>
      <c r="V2" s="71"/>
      <c r="W2" s="71"/>
      <c r="X2" s="71"/>
      <c r="Y2" s="71"/>
      <c r="Z2" s="71"/>
      <c r="AA2" s="71"/>
    </row>
    <row r="3" spans="1:27" s="70" customFormat="1" ht="15" customHeight="1" x14ac:dyDescent="0.25">
      <c r="A3" s="359"/>
      <c r="B3" s="360"/>
      <c r="C3" s="361"/>
      <c r="D3" s="71"/>
      <c r="E3" s="71"/>
      <c r="F3" s="71"/>
      <c r="G3" s="71"/>
      <c r="H3" s="71"/>
      <c r="I3" s="71"/>
      <c r="J3" s="71"/>
      <c r="K3" s="71"/>
      <c r="L3" s="71"/>
      <c r="M3" s="71"/>
      <c r="N3" s="71"/>
      <c r="O3" s="71"/>
      <c r="P3" s="71"/>
      <c r="Q3" s="71"/>
      <c r="R3" s="71"/>
      <c r="S3" s="71"/>
      <c r="T3" s="71"/>
      <c r="U3" s="71"/>
      <c r="V3" s="71"/>
      <c r="W3" s="71"/>
      <c r="X3" s="71"/>
      <c r="Y3" s="71"/>
      <c r="Z3" s="71"/>
      <c r="AA3" s="71"/>
    </row>
    <row r="4" spans="1:27" s="72" customFormat="1" ht="21" x14ac:dyDescent="0.35">
      <c r="A4" s="330" t="s">
        <v>0</v>
      </c>
      <c r="B4" s="330" t="s">
        <v>1</v>
      </c>
      <c r="C4" s="330" t="s">
        <v>2</v>
      </c>
      <c r="D4" s="71"/>
      <c r="E4" s="71"/>
      <c r="F4" s="71"/>
      <c r="G4" s="71"/>
      <c r="H4" s="71"/>
      <c r="I4" s="71"/>
      <c r="J4" s="71"/>
      <c r="K4" s="71"/>
      <c r="L4" s="71"/>
      <c r="M4" s="71"/>
      <c r="N4" s="71"/>
      <c r="O4" s="71"/>
      <c r="P4" s="71"/>
      <c r="Q4" s="71"/>
      <c r="R4" s="71"/>
      <c r="S4" s="71"/>
      <c r="T4" s="71"/>
      <c r="U4" s="71"/>
      <c r="V4" s="71"/>
      <c r="W4" s="71"/>
      <c r="X4" s="71"/>
      <c r="Y4" s="71"/>
      <c r="Z4" s="71"/>
      <c r="AA4" s="71"/>
    </row>
    <row r="5" spans="1:27" ht="77.25" customHeight="1" x14ac:dyDescent="0.25">
      <c r="A5" s="379" t="s">
        <v>1051</v>
      </c>
      <c r="B5" s="74" t="s">
        <v>172</v>
      </c>
      <c r="C5" s="75" t="s">
        <v>173</v>
      </c>
      <c r="E5" s="71"/>
      <c r="F5" s="71"/>
      <c r="G5" s="71"/>
      <c r="H5" s="71"/>
      <c r="I5" s="71"/>
      <c r="J5" s="71"/>
      <c r="K5" s="71"/>
      <c r="L5" s="71"/>
      <c r="M5" s="71"/>
      <c r="N5" s="71"/>
      <c r="O5" s="71"/>
      <c r="P5" s="71"/>
      <c r="Q5" s="71"/>
      <c r="R5" s="71"/>
      <c r="S5" s="71"/>
      <c r="T5" s="71"/>
      <c r="U5" s="71"/>
      <c r="V5" s="71"/>
      <c r="W5" s="71"/>
      <c r="X5" s="71"/>
      <c r="Y5" s="71"/>
      <c r="Z5" s="71"/>
      <c r="AA5" s="71"/>
    </row>
    <row r="6" spans="1:27" ht="294" x14ac:dyDescent="0.25">
      <c r="A6" s="379"/>
      <c r="B6" s="74" t="s">
        <v>1052</v>
      </c>
      <c r="C6" s="75"/>
      <c r="E6" s="71"/>
      <c r="F6" s="71"/>
      <c r="G6" s="71"/>
      <c r="H6" s="71"/>
      <c r="I6" s="71"/>
      <c r="J6" s="71"/>
      <c r="K6" s="71"/>
      <c r="L6" s="71"/>
      <c r="M6" s="71"/>
      <c r="N6" s="71"/>
      <c r="O6" s="71"/>
      <c r="P6" s="71"/>
      <c r="Q6" s="71"/>
      <c r="R6" s="71"/>
      <c r="S6" s="71"/>
      <c r="T6" s="71"/>
      <c r="U6" s="71"/>
      <c r="V6" s="71"/>
      <c r="W6" s="71"/>
      <c r="X6" s="71"/>
      <c r="Y6" s="71"/>
      <c r="Z6" s="71"/>
      <c r="AA6" s="71"/>
    </row>
    <row r="7" spans="1:27" ht="127.5" customHeight="1" x14ac:dyDescent="0.25">
      <c r="A7" s="379"/>
      <c r="B7" s="74" t="s">
        <v>208</v>
      </c>
      <c r="C7" s="75"/>
      <c r="E7" s="71"/>
      <c r="F7" s="71"/>
      <c r="G7" s="71"/>
      <c r="H7" s="71"/>
      <c r="I7" s="71"/>
      <c r="J7" s="71"/>
      <c r="K7" s="71"/>
      <c r="L7" s="71"/>
      <c r="M7" s="71"/>
      <c r="N7" s="71"/>
      <c r="O7" s="71"/>
      <c r="P7" s="71"/>
      <c r="Q7" s="71"/>
      <c r="R7" s="71"/>
      <c r="S7" s="71"/>
      <c r="T7" s="71"/>
      <c r="U7" s="71"/>
      <c r="V7" s="71"/>
      <c r="W7" s="71"/>
      <c r="X7" s="71"/>
      <c r="Y7" s="71"/>
      <c r="Z7" s="71"/>
      <c r="AA7" s="71"/>
    </row>
    <row r="8" spans="1:27" ht="63" customHeight="1" x14ac:dyDescent="0.25">
      <c r="A8" s="379" t="s">
        <v>209</v>
      </c>
      <c r="B8" s="74" t="s">
        <v>174</v>
      </c>
      <c r="C8" s="75"/>
      <c r="E8" s="71"/>
      <c r="F8" s="71"/>
      <c r="G8" s="71"/>
      <c r="H8" s="71"/>
      <c r="I8" s="71"/>
      <c r="J8" s="71"/>
      <c r="K8" s="71"/>
      <c r="L8" s="71"/>
      <c r="M8" s="71"/>
      <c r="N8" s="71"/>
      <c r="O8" s="71"/>
      <c r="P8" s="71"/>
      <c r="Q8" s="71"/>
      <c r="R8" s="71"/>
      <c r="S8" s="71"/>
      <c r="T8" s="71"/>
      <c r="U8" s="71"/>
      <c r="V8" s="71"/>
      <c r="W8" s="71"/>
      <c r="X8" s="71"/>
      <c r="Y8" s="71"/>
      <c r="Z8" s="71"/>
      <c r="AA8" s="71"/>
    </row>
    <row r="9" spans="1:27" ht="63" x14ac:dyDescent="0.25">
      <c r="A9" s="379"/>
      <c r="B9" s="74" t="s">
        <v>175</v>
      </c>
      <c r="C9" s="75"/>
      <c r="E9" s="71"/>
      <c r="F9" s="71"/>
      <c r="G9" s="71"/>
      <c r="H9" s="71"/>
      <c r="I9" s="71"/>
      <c r="J9" s="71"/>
      <c r="K9" s="71"/>
      <c r="L9" s="71"/>
      <c r="M9" s="71"/>
      <c r="N9" s="71"/>
      <c r="O9" s="71"/>
      <c r="P9" s="71"/>
      <c r="Q9" s="71"/>
      <c r="R9" s="71"/>
      <c r="S9" s="71"/>
      <c r="T9" s="71"/>
      <c r="U9" s="71"/>
      <c r="V9" s="71"/>
      <c r="W9" s="71"/>
      <c r="X9" s="71"/>
      <c r="Y9" s="71"/>
      <c r="Z9" s="71"/>
      <c r="AA9" s="71"/>
    </row>
    <row r="10" spans="1:27" ht="84" x14ac:dyDescent="0.25">
      <c r="A10" s="379"/>
      <c r="B10" s="74" t="s">
        <v>176</v>
      </c>
      <c r="C10" s="75"/>
      <c r="E10" s="71"/>
      <c r="F10" s="71"/>
      <c r="G10" s="71"/>
      <c r="H10" s="71"/>
      <c r="I10" s="71"/>
      <c r="J10" s="71"/>
      <c r="K10" s="71"/>
      <c r="L10" s="71"/>
      <c r="M10" s="71"/>
      <c r="N10" s="71"/>
      <c r="O10" s="71"/>
      <c r="P10" s="71"/>
      <c r="Q10" s="71"/>
      <c r="R10" s="71"/>
      <c r="S10" s="71"/>
      <c r="T10" s="71"/>
      <c r="U10" s="71"/>
      <c r="V10" s="71"/>
      <c r="W10" s="71"/>
      <c r="X10" s="71"/>
      <c r="Y10" s="71"/>
      <c r="Z10" s="71"/>
      <c r="AA10" s="71"/>
    </row>
    <row r="11" spans="1:27" ht="183" customHeight="1" x14ac:dyDescent="0.25">
      <c r="A11" s="379" t="s">
        <v>1050</v>
      </c>
      <c r="B11" s="74" t="s">
        <v>157</v>
      </c>
      <c r="C11" s="75"/>
      <c r="E11" s="71"/>
      <c r="F11" s="71"/>
      <c r="G11" s="71"/>
      <c r="H11" s="71"/>
      <c r="I11" s="71"/>
      <c r="J11" s="71"/>
      <c r="K11" s="71"/>
      <c r="L11" s="71"/>
      <c r="M11" s="71"/>
      <c r="N11" s="71"/>
      <c r="O11" s="71"/>
      <c r="P11" s="71"/>
      <c r="Q11" s="71"/>
      <c r="R11" s="71"/>
      <c r="S11" s="71"/>
      <c r="T11" s="71"/>
      <c r="U11" s="71"/>
      <c r="V11" s="71"/>
      <c r="W11" s="71"/>
      <c r="X11" s="71"/>
      <c r="Y11" s="71"/>
      <c r="Z11" s="71"/>
      <c r="AA11" s="71"/>
    </row>
    <row r="12" spans="1:27" ht="151.5" customHeight="1" x14ac:dyDescent="0.25">
      <c r="A12" s="379"/>
      <c r="B12" s="74" t="s">
        <v>177</v>
      </c>
      <c r="C12" s="75"/>
      <c r="E12" s="71"/>
      <c r="F12" s="71"/>
      <c r="G12" s="71"/>
      <c r="H12" s="71"/>
      <c r="I12" s="71"/>
      <c r="J12" s="71"/>
      <c r="K12" s="71"/>
      <c r="L12" s="71"/>
      <c r="M12" s="71"/>
      <c r="N12" s="71"/>
      <c r="O12" s="71"/>
      <c r="P12" s="71"/>
      <c r="Q12" s="71"/>
      <c r="R12" s="71"/>
      <c r="S12" s="71"/>
      <c r="T12" s="71"/>
      <c r="U12" s="71"/>
      <c r="V12" s="71"/>
      <c r="W12" s="71"/>
      <c r="X12" s="71"/>
      <c r="Y12" s="71"/>
      <c r="Z12" s="71"/>
      <c r="AA12" s="71"/>
    </row>
    <row r="13" spans="1:27" ht="312.60000000000002" customHeight="1" x14ac:dyDescent="0.25">
      <c r="A13" s="379"/>
      <c r="B13" s="74" t="s">
        <v>211</v>
      </c>
      <c r="C13" s="75"/>
      <c r="E13" s="71"/>
      <c r="F13" s="71"/>
      <c r="G13" s="71"/>
      <c r="H13" s="71"/>
      <c r="I13" s="71"/>
      <c r="J13" s="71"/>
      <c r="K13" s="71"/>
      <c r="L13" s="71"/>
      <c r="M13" s="71"/>
      <c r="N13" s="71"/>
      <c r="O13" s="71"/>
      <c r="P13" s="71"/>
      <c r="Q13" s="71"/>
      <c r="R13" s="71"/>
      <c r="S13" s="71"/>
      <c r="T13" s="71"/>
      <c r="U13" s="71"/>
      <c r="V13" s="71"/>
      <c r="W13" s="71"/>
      <c r="X13" s="71"/>
      <c r="Y13" s="71"/>
      <c r="Z13" s="71"/>
      <c r="AA13" s="71"/>
    </row>
    <row r="14" spans="1:27" ht="94.5" customHeight="1" x14ac:dyDescent="0.25">
      <c r="A14" s="379" t="s">
        <v>212</v>
      </c>
      <c r="B14" s="74" t="s">
        <v>178</v>
      </c>
      <c r="C14" s="75"/>
      <c r="E14" s="71"/>
      <c r="F14" s="71"/>
      <c r="G14" s="71"/>
      <c r="H14" s="71"/>
      <c r="I14" s="71"/>
      <c r="J14" s="71"/>
      <c r="K14" s="71"/>
      <c r="L14" s="71"/>
      <c r="M14" s="71"/>
      <c r="N14" s="71"/>
      <c r="O14" s="71"/>
      <c r="P14" s="71"/>
      <c r="Q14" s="71"/>
      <c r="R14" s="71"/>
      <c r="S14" s="71"/>
      <c r="T14" s="71"/>
      <c r="U14" s="71"/>
      <c r="V14" s="71"/>
      <c r="W14" s="71"/>
      <c r="X14" s="71"/>
      <c r="Y14" s="71"/>
      <c r="Z14" s="71"/>
      <c r="AA14" s="71"/>
    </row>
    <row r="15" spans="1:27" ht="63" x14ac:dyDescent="0.25">
      <c r="A15" s="379"/>
      <c r="B15" s="74" t="s">
        <v>179</v>
      </c>
      <c r="C15" s="75"/>
      <c r="E15" s="71"/>
      <c r="F15" s="71"/>
      <c r="G15" s="71"/>
      <c r="H15" s="71"/>
      <c r="I15" s="71"/>
      <c r="J15" s="71"/>
      <c r="K15" s="71"/>
      <c r="L15" s="71"/>
      <c r="M15" s="71"/>
      <c r="N15" s="71"/>
      <c r="O15" s="71"/>
      <c r="P15" s="71"/>
      <c r="Q15" s="71"/>
      <c r="R15" s="71"/>
      <c r="S15" s="71"/>
      <c r="T15" s="71"/>
      <c r="U15" s="71"/>
      <c r="V15" s="71"/>
      <c r="W15" s="71"/>
      <c r="X15" s="71"/>
      <c r="Y15" s="71"/>
      <c r="Z15" s="71"/>
      <c r="AA15" s="71"/>
    </row>
    <row r="16" spans="1:27" ht="147" x14ac:dyDescent="0.25">
      <c r="A16" s="379"/>
      <c r="B16" s="74" t="s">
        <v>180</v>
      </c>
      <c r="C16" s="75"/>
      <c r="E16" s="71"/>
      <c r="F16" s="71"/>
      <c r="G16" s="71"/>
      <c r="H16" s="71"/>
      <c r="I16" s="71"/>
      <c r="J16" s="71"/>
      <c r="K16" s="71"/>
      <c r="L16" s="71"/>
      <c r="M16" s="71"/>
      <c r="N16" s="71"/>
      <c r="O16" s="71"/>
      <c r="P16" s="71"/>
      <c r="Q16" s="71"/>
      <c r="R16" s="71"/>
      <c r="S16" s="71"/>
      <c r="T16" s="71"/>
      <c r="U16" s="71"/>
      <c r="V16" s="71"/>
      <c r="W16" s="71"/>
      <c r="X16" s="71"/>
      <c r="Y16" s="71"/>
      <c r="Z16" s="71"/>
      <c r="AA16" s="71"/>
    </row>
    <row r="17" spans="1:45" ht="63" customHeight="1" x14ac:dyDescent="0.25">
      <c r="A17" s="379" t="s">
        <v>1053</v>
      </c>
      <c r="B17" s="74" t="s">
        <v>1054</v>
      </c>
      <c r="C17" s="75"/>
      <c r="E17" s="71"/>
      <c r="F17" s="71"/>
      <c r="G17" s="71"/>
      <c r="H17" s="71"/>
      <c r="I17" s="71"/>
      <c r="J17" s="71"/>
      <c r="K17" s="71"/>
      <c r="L17" s="71"/>
      <c r="M17" s="71"/>
      <c r="N17" s="71"/>
      <c r="O17" s="71"/>
      <c r="P17" s="71"/>
      <c r="Q17" s="71"/>
      <c r="R17" s="71"/>
      <c r="S17" s="71"/>
      <c r="T17" s="71"/>
      <c r="U17" s="71"/>
      <c r="V17" s="71"/>
      <c r="W17" s="71"/>
      <c r="X17" s="71"/>
      <c r="Y17" s="71"/>
      <c r="Z17" s="71"/>
      <c r="AA17" s="71"/>
    </row>
    <row r="18" spans="1:45" ht="45.75" customHeight="1" x14ac:dyDescent="0.25">
      <c r="A18" s="379"/>
      <c r="B18" s="74" t="s">
        <v>1055</v>
      </c>
      <c r="C18" s="75"/>
      <c r="E18" s="71"/>
      <c r="F18" s="71"/>
      <c r="G18" s="71"/>
      <c r="H18" s="71"/>
      <c r="I18" s="71"/>
      <c r="J18" s="71"/>
      <c r="K18" s="71"/>
      <c r="L18" s="71"/>
      <c r="M18" s="71"/>
      <c r="N18" s="71"/>
      <c r="O18" s="71"/>
      <c r="P18" s="71"/>
      <c r="Q18" s="71"/>
      <c r="R18" s="71"/>
      <c r="S18" s="71"/>
      <c r="T18" s="71"/>
      <c r="U18" s="71"/>
      <c r="V18" s="71"/>
      <c r="W18" s="71"/>
      <c r="X18" s="71"/>
      <c r="Y18" s="71"/>
      <c r="Z18" s="71"/>
      <c r="AA18" s="71"/>
    </row>
    <row r="19" spans="1:45" ht="42" x14ac:dyDescent="0.25">
      <c r="A19" s="379" t="s">
        <v>184</v>
      </c>
      <c r="B19" s="74" t="s">
        <v>185</v>
      </c>
      <c r="C19" s="75"/>
      <c r="E19" s="71"/>
      <c r="F19" s="71"/>
      <c r="G19" s="71"/>
      <c r="H19" s="71"/>
      <c r="I19" s="71"/>
      <c r="J19" s="71"/>
      <c r="K19" s="71"/>
      <c r="L19" s="71"/>
      <c r="M19" s="71"/>
      <c r="N19" s="71"/>
      <c r="O19" s="71"/>
      <c r="P19" s="71"/>
      <c r="Q19" s="71"/>
      <c r="R19" s="71"/>
      <c r="S19" s="71"/>
      <c r="T19" s="71"/>
      <c r="U19" s="71"/>
      <c r="V19" s="71"/>
      <c r="W19" s="71"/>
      <c r="X19" s="71"/>
      <c r="Y19" s="71"/>
      <c r="Z19" s="71"/>
      <c r="AA19" s="71"/>
    </row>
    <row r="20" spans="1:45" ht="21" x14ac:dyDescent="0.25">
      <c r="A20" s="379"/>
      <c r="B20" s="74" t="s">
        <v>186</v>
      </c>
      <c r="C20" s="75"/>
      <c r="E20" s="71"/>
      <c r="F20" s="71"/>
      <c r="G20" s="71"/>
      <c r="H20" s="71"/>
      <c r="I20" s="71"/>
      <c r="J20" s="71"/>
      <c r="K20" s="71"/>
      <c r="L20" s="71"/>
      <c r="M20" s="71"/>
      <c r="N20" s="71"/>
      <c r="O20" s="71"/>
      <c r="P20" s="71"/>
      <c r="Q20" s="71"/>
      <c r="R20" s="71"/>
      <c r="S20" s="71"/>
      <c r="T20" s="71"/>
      <c r="U20" s="71"/>
      <c r="V20" s="71"/>
      <c r="W20" s="71"/>
      <c r="X20" s="71"/>
      <c r="Y20" s="71"/>
      <c r="Z20" s="71"/>
      <c r="AA20" s="71"/>
    </row>
    <row r="21" spans="1:45" ht="42" x14ac:dyDescent="0.25">
      <c r="A21" s="379"/>
      <c r="B21" s="74" t="s">
        <v>214</v>
      </c>
      <c r="C21" s="75"/>
      <c r="E21" s="71"/>
      <c r="F21" s="71"/>
      <c r="G21" s="71"/>
      <c r="H21" s="71"/>
      <c r="I21" s="71"/>
      <c r="J21" s="71"/>
      <c r="K21" s="71"/>
      <c r="L21" s="71"/>
      <c r="M21" s="71"/>
      <c r="N21" s="71"/>
      <c r="O21" s="71"/>
      <c r="P21" s="71"/>
      <c r="Q21" s="71"/>
      <c r="R21" s="71"/>
      <c r="S21" s="71"/>
      <c r="T21" s="71"/>
      <c r="U21" s="71"/>
      <c r="V21" s="71"/>
      <c r="W21" s="71"/>
      <c r="X21" s="71"/>
      <c r="Y21" s="71"/>
      <c r="Z21" s="71"/>
      <c r="AA21" s="71"/>
    </row>
    <row r="22" spans="1:45" ht="126" x14ac:dyDescent="0.25">
      <c r="A22" s="379" t="s">
        <v>187</v>
      </c>
      <c r="B22" s="74" t="s">
        <v>188</v>
      </c>
      <c r="C22" s="75"/>
      <c r="E22" s="71"/>
      <c r="F22" s="71"/>
      <c r="G22" s="71"/>
      <c r="H22" s="71"/>
      <c r="I22" s="71"/>
      <c r="J22" s="71"/>
      <c r="K22" s="71"/>
      <c r="L22" s="71"/>
      <c r="M22" s="71"/>
      <c r="N22" s="71"/>
      <c r="O22" s="71"/>
      <c r="P22" s="71"/>
      <c r="Q22" s="71"/>
      <c r="R22" s="71"/>
      <c r="S22" s="71"/>
      <c r="T22" s="71"/>
      <c r="U22" s="71"/>
      <c r="V22" s="71"/>
      <c r="W22" s="71"/>
      <c r="X22" s="71"/>
      <c r="Y22" s="71"/>
      <c r="Z22" s="71"/>
      <c r="AA22" s="71"/>
    </row>
    <row r="23" spans="1:45" ht="42" x14ac:dyDescent="0.25">
      <c r="A23" s="379"/>
      <c r="B23" s="74" t="s">
        <v>189</v>
      </c>
      <c r="C23" s="75"/>
      <c r="E23" s="71"/>
      <c r="F23" s="71"/>
      <c r="G23" s="71"/>
      <c r="H23" s="71"/>
      <c r="I23" s="71"/>
      <c r="J23" s="71"/>
      <c r="K23" s="71"/>
      <c r="L23" s="71"/>
      <c r="M23" s="71"/>
      <c r="N23" s="71"/>
      <c r="O23" s="71"/>
      <c r="P23" s="71"/>
      <c r="Q23" s="71"/>
      <c r="R23" s="71"/>
      <c r="S23" s="71"/>
      <c r="T23" s="71"/>
      <c r="U23" s="71"/>
      <c r="V23" s="71"/>
      <c r="W23" s="71"/>
      <c r="X23" s="71"/>
      <c r="Y23" s="71"/>
      <c r="Z23" s="71"/>
      <c r="AA23" s="71"/>
    </row>
    <row r="24" spans="1:45" ht="84" x14ac:dyDescent="0.25">
      <c r="A24" s="379"/>
      <c r="B24" s="74" t="s">
        <v>190</v>
      </c>
      <c r="C24" s="75"/>
      <c r="E24" s="71"/>
      <c r="F24" s="71"/>
      <c r="G24" s="71"/>
      <c r="H24" s="71"/>
      <c r="I24" s="71"/>
      <c r="J24" s="71"/>
      <c r="K24" s="71"/>
      <c r="L24" s="71"/>
      <c r="M24" s="71"/>
      <c r="N24" s="71"/>
      <c r="O24" s="71"/>
      <c r="P24" s="71"/>
      <c r="Q24" s="71"/>
      <c r="R24" s="71"/>
      <c r="S24" s="71"/>
      <c r="T24" s="71"/>
      <c r="U24" s="71"/>
      <c r="V24" s="71"/>
      <c r="W24" s="71"/>
      <c r="X24" s="71"/>
      <c r="Y24" s="71"/>
      <c r="Z24" s="71"/>
      <c r="AA24" s="71"/>
    </row>
    <row r="25" spans="1:45" ht="42" x14ac:dyDescent="0.25">
      <c r="A25" s="379" t="s">
        <v>191</v>
      </c>
      <c r="B25" s="74" t="s">
        <v>192</v>
      </c>
      <c r="C25" s="75"/>
      <c r="E25" s="71"/>
      <c r="F25" s="71"/>
      <c r="G25" s="71"/>
      <c r="H25" s="71"/>
      <c r="I25" s="71"/>
      <c r="J25" s="71"/>
      <c r="K25" s="71"/>
      <c r="L25" s="71"/>
      <c r="M25" s="71"/>
      <c r="N25" s="71"/>
      <c r="O25" s="71"/>
      <c r="P25" s="71"/>
      <c r="Q25" s="71"/>
      <c r="R25" s="71"/>
      <c r="S25" s="71"/>
      <c r="T25" s="71"/>
      <c r="U25" s="71"/>
      <c r="V25" s="71"/>
      <c r="W25" s="71"/>
      <c r="X25" s="71"/>
      <c r="Y25" s="71"/>
      <c r="Z25" s="71"/>
      <c r="AA25" s="71"/>
    </row>
    <row r="26" spans="1:45" ht="84" x14ac:dyDescent="0.25">
      <c r="A26" s="379"/>
      <c r="B26" s="74" t="s">
        <v>193</v>
      </c>
      <c r="C26" s="75"/>
      <c r="E26" s="71"/>
      <c r="F26" s="71"/>
      <c r="G26" s="71"/>
      <c r="H26" s="71"/>
      <c r="I26" s="71"/>
      <c r="J26" s="71"/>
      <c r="K26" s="71"/>
      <c r="L26" s="71"/>
      <c r="M26" s="71"/>
      <c r="N26" s="71"/>
      <c r="O26" s="71"/>
      <c r="P26" s="71"/>
      <c r="Q26" s="71"/>
      <c r="R26" s="71"/>
      <c r="S26" s="71"/>
      <c r="T26" s="71"/>
      <c r="U26" s="71"/>
      <c r="V26" s="71"/>
      <c r="W26" s="71"/>
      <c r="X26" s="71"/>
      <c r="Y26" s="71"/>
      <c r="Z26" s="71"/>
      <c r="AA26" s="71"/>
    </row>
    <row r="27" spans="1:45" ht="84" x14ac:dyDescent="0.25">
      <c r="A27" s="379"/>
      <c r="B27" s="74" t="s">
        <v>215</v>
      </c>
      <c r="C27" s="75"/>
      <c r="E27" s="71"/>
      <c r="F27" s="71"/>
      <c r="G27" s="71"/>
      <c r="H27" s="71"/>
      <c r="I27" s="71"/>
      <c r="J27" s="71"/>
      <c r="K27" s="71"/>
      <c r="L27" s="71"/>
      <c r="M27" s="71"/>
      <c r="N27" s="71"/>
      <c r="O27" s="71"/>
      <c r="P27" s="71"/>
      <c r="Q27" s="71"/>
      <c r="R27" s="71"/>
      <c r="S27" s="71"/>
      <c r="T27" s="71"/>
      <c r="U27" s="71"/>
      <c r="V27" s="71"/>
      <c r="W27" s="71"/>
      <c r="X27" s="71"/>
      <c r="Y27" s="71"/>
      <c r="Z27" s="71"/>
      <c r="AA27" s="71"/>
    </row>
    <row r="28" spans="1:45" ht="26.25" customHeight="1" x14ac:dyDescent="0.25">
      <c r="A28" s="405" t="s">
        <v>194</v>
      </c>
      <c r="B28" s="75" t="s">
        <v>195</v>
      </c>
      <c r="C28" s="75"/>
      <c r="E28" s="71"/>
      <c r="F28" s="71"/>
      <c r="G28" s="71"/>
      <c r="H28" s="71"/>
      <c r="I28" s="71"/>
      <c r="J28" s="71"/>
      <c r="K28" s="71"/>
      <c r="L28" s="71"/>
      <c r="M28" s="71"/>
      <c r="N28" s="71"/>
      <c r="O28" s="71"/>
      <c r="P28" s="71"/>
      <c r="Q28" s="71"/>
      <c r="R28" s="71"/>
      <c r="S28" s="71"/>
      <c r="T28" s="71"/>
      <c r="U28" s="71"/>
      <c r="V28" s="71"/>
      <c r="W28" s="71"/>
      <c r="X28" s="71"/>
      <c r="Y28" s="71"/>
      <c r="Z28" s="71"/>
      <c r="AA28" s="71"/>
    </row>
    <row r="29" spans="1:45" ht="63" x14ac:dyDescent="0.25">
      <c r="A29" s="405"/>
      <c r="B29" s="74" t="s">
        <v>1056</v>
      </c>
      <c r="C29" s="75"/>
      <c r="E29" s="71"/>
      <c r="F29" s="71"/>
      <c r="G29" s="71"/>
      <c r="H29" s="71"/>
      <c r="I29" s="71"/>
      <c r="J29" s="71"/>
      <c r="K29" s="71"/>
      <c r="L29" s="71"/>
      <c r="M29" s="71"/>
      <c r="N29" s="71"/>
      <c r="O29" s="71"/>
      <c r="P29" s="71"/>
      <c r="Q29" s="71"/>
      <c r="R29" s="71"/>
      <c r="S29" s="71"/>
      <c r="T29" s="71"/>
      <c r="U29" s="71"/>
      <c r="V29" s="71"/>
      <c r="W29" s="71"/>
      <c r="X29" s="71"/>
      <c r="Y29" s="71"/>
      <c r="Z29" s="71"/>
      <c r="AA29" s="71"/>
    </row>
    <row r="30" spans="1:45" ht="53.25" customHeight="1" x14ac:dyDescent="0.25">
      <c r="A30" s="405" t="s">
        <v>197</v>
      </c>
      <c r="B30" s="74" t="s">
        <v>198</v>
      </c>
      <c r="C30" s="75"/>
      <c r="E30" s="71"/>
      <c r="F30" s="71"/>
      <c r="G30" s="71"/>
      <c r="H30" s="71"/>
      <c r="I30" s="71"/>
      <c r="J30" s="71"/>
      <c r="K30" s="71"/>
      <c r="L30" s="71"/>
      <c r="M30" s="71"/>
      <c r="N30" s="71"/>
      <c r="O30" s="71"/>
      <c r="P30" s="71"/>
      <c r="Q30" s="71"/>
      <c r="R30" s="71"/>
      <c r="S30" s="71"/>
      <c r="T30" s="71"/>
      <c r="U30" s="71"/>
      <c r="V30" s="71"/>
      <c r="W30" s="71"/>
      <c r="X30" s="71"/>
      <c r="Y30" s="71"/>
      <c r="Z30" s="71"/>
      <c r="AA30" s="71"/>
    </row>
    <row r="31" spans="1:45" ht="54.75" customHeight="1" x14ac:dyDescent="0.25">
      <c r="A31" s="405"/>
      <c r="B31" s="74" t="s">
        <v>199</v>
      </c>
      <c r="C31" s="75"/>
      <c r="E31" s="71"/>
      <c r="F31" s="71"/>
      <c r="G31" s="71"/>
      <c r="H31" s="71"/>
      <c r="I31" s="71"/>
      <c r="J31" s="71"/>
      <c r="K31" s="71"/>
      <c r="L31" s="71"/>
      <c r="M31" s="71"/>
      <c r="N31" s="71"/>
      <c r="O31" s="71"/>
      <c r="P31" s="71"/>
      <c r="Q31" s="71"/>
      <c r="R31" s="71"/>
      <c r="S31" s="71"/>
      <c r="T31" s="71"/>
      <c r="U31" s="71"/>
      <c r="V31" s="71"/>
      <c r="W31" s="71"/>
      <c r="X31" s="71"/>
      <c r="Y31" s="71"/>
      <c r="Z31" s="71"/>
      <c r="AA31" s="71"/>
    </row>
    <row r="32" spans="1:45" ht="126" x14ac:dyDescent="0.25">
      <c r="A32" s="379" t="s">
        <v>200</v>
      </c>
      <c r="B32" s="74" t="s">
        <v>201</v>
      </c>
      <c r="C32" s="75"/>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row>
    <row r="33" spans="1:45" ht="64.5" customHeight="1" x14ac:dyDescent="0.25">
      <c r="A33" s="379"/>
      <c r="B33" s="74" t="s">
        <v>189</v>
      </c>
      <c r="C33" s="75"/>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row>
    <row r="34" spans="1:45" ht="69.599999999999994" customHeight="1" x14ac:dyDescent="0.25">
      <c r="A34" s="379"/>
      <c r="B34" s="74" t="s">
        <v>202</v>
      </c>
      <c r="C34" s="75"/>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row>
    <row r="35" spans="1:45" ht="42" x14ac:dyDescent="0.25">
      <c r="A35" s="74" t="s">
        <v>205</v>
      </c>
      <c r="B35" s="74" t="s">
        <v>203</v>
      </c>
      <c r="C35" s="75"/>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row>
    <row r="36" spans="1:45" x14ac:dyDescent="0.25">
      <c r="A36" s="71"/>
      <c r="B36" s="71"/>
      <c r="C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row>
    <row r="37" spans="1:45" x14ac:dyDescent="0.25">
      <c r="A37" s="71"/>
      <c r="B37" s="71"/>
      <c r="C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row>
    <row r="38" spans="1:45" x14ac:dyDescent="0.25">
      <c r="A38" s="71"/>
      <c r="B38" s="71"/>
      <c r="C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row>
    <row r="39" spans="1:45" x14ac:dyDescent="0.25">
      <c r="A39" s="71"/>
      <c r="B39" s="71"/>
      <c r="C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row>
    <row r="40" spans="1:45" x14ac:dyDescent="0.25">
      <c r="A40" s="71"/>
      <c r="B40" s="71"/>
      <c r="C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row>
    <row r="41" spans="1:45" x14ac:dyDescent="0.25">
      <c r="A41" s="71"/>
      <c r="B41" s="71"/>
      <c r="C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row>
    <row r="42" spans="1:45" x14ac:dyDescent="0.25">
      <c r="A42" s="71"/>
      <c r="B42" s="71"/>
      <c r="C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row>
    <row r="43" spans="1:45" x14ac:dyDescent="0.25">
      <c r="A43" s="71"/>
      <c r="B43" s="71"/>
      <c r="C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row>
    <row r="44" spans="1:45" x14ac:dyDescent="0.25">
      <c r="A44" s="71"/>
      <c r="B44" s="71"/>
      <c r="C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row>
    <row r="45" spans="1:45" x14ac:dyDescent="0.25">
      <c r="A45" s="71"/>
      <c r="B45" s="71"/>
      <c r="C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row>
    <row r="46" spans="1:45" x14ac:dyDescent="0.25">
      <c r="A46" s="71"/>
      <c r="B46" s="71"/>
      <c r="C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row>
    <row r="47" spans="1:45" x14ac:dyDescent="0.25">
      <c r="A47" s="71"/>
      <c r="B47" s="71"/>
      <c r="C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row>
    <row r="48" spans="1:45" x14ac:dyDescent="0.25">
      <c r="A48" s="71"/>
      <c r="B48" s="71"/>
      <c r="C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row>
    <row r="49" spans="1:45" x14ac:dyDescent="0.25">
      <c r="A49" s="71"/>
      <c r="B49" s="71"/>
      <c r="C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row>
    <row r="50" spans="1:45" x14ac:dyDescent="0.25">
      <c r="A50" s="71"/>
      <c r="B50" s="71"/>
      <c r="C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row>
    <row r="51" spans="1:45" x14ac:dyDescent="0.25">
      <c r="A51" s="71"/>
      <c r="B51" s="71"/>
      <c r="C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row>
    <row r="52" spans="1:45" x14ac:dyDescent="0.25">
      <c r="A52" s="71"/>
      <c r="B52" s="71"/>
      <c r="C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row>
    <row r="53" spans="1:45" x14ac:dyDescent="0.25">
      <c r="A53" s="71"/>
      <c r="B53" s="71"/>
      <c r="C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row>
    <row r="54" spans="1:45" x14ac:dyDescent="0.25">
      <c r="A54" s="71"/>
      <c r="B54" s="71"/>
      <c r="C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row>
    <row r="55" spans="1:45" x14ac:dyDescent="0.25">
      <c r="A55" s="71"/>
      <c r="B55" s="71"/>
      <c r="C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row>
    <row r="56" spans="1:45" x14ac:dyDescent="0.25">
      <c r="A56" s="71"/>
      <c r="B56" s="71"/>
      <c r="C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row>
    <row r="57" spans="1:45" x14ac:dyDescent="0.25">
      <c r="A57" s="71"/>
      <c r="B57" s="71"/>
      <c r="C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row>
    <row r="58" spans="1:45" x14ac:dyDescent="0.25">
      <c r="A58" s="71"/>
      <c r="B58" s="71"/>
      <c r="C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row>
    <row r="59" spans="1:45" x14ac:dyDescent="0.25">
      <c r="A59" s="71"/>
      <c r="B59" s="71"/>
      <c r="C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row>
    <row r="60" spans="1:45" x14ac:dyDescent="0.25">
      <c r="A60" s="71"/>
      <c r="B60" s="71"/>
      <c r="C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row>
    <row r="61" spans="1:45" x14ac:dyDescent="0.25">
      <c r="A61" s="71"/>
      <c r="B61" s="71"/>
      <c r="C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row>
    <row r="62" spans="1:45" x14ac:dyDescent="0.25">
      <c r="A62" s="71"/>
      <c r="B62" s="71"/>
      <c r="C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row>
    <row r="63" spans="1:45" x14ac:dyDescent="0.25">
      <c r="A63" s="71"/>
      <c r="B63" s="71"/>
      <c r="C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row>
    <row r="64" spans="1:45" x14ac:dyDescent="0.25">
      <c r="A64" s="71"/>
      <c r="B64" s="71"/>
      <c r="C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row>
    <row r="65" spans="1:45" x14ac:dyDescent="0.25">
      <c r="A65" s="71"/>
      <c r="B65" s="71"/>
      <c r="C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row>
    <row r="66" spans="1:45" x14ac:dyDescent="0.25">
      <c r="A66" s="71"/>
      <c r="B66" s="71"/>
      <c r="C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row>
    <row r="67" spans="1:45" x14ac:dyDescent="0.25">
      <c r="A67" s="71"/>
      <c r="B67" s="71"/>
      <c r="C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row>
    <row r="68" spans="1:45" x14ac:dyDescent="0.25">
      <c r="A68" s="71"/>
      <c r="B68" s="71"/>
      <c r="C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row>
    <row r="69" spans="1:45" x14ac:dyDescent="0.25">
      <c r="A69" s="71"/>
      <c r="B69" s="71"/>
      <c r="C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row>
    <row r="70" spans="1:45" x14ac:dyDescent="0.25">
      <c r="A70" s="71"/>
      <c r="B70" s="71"/>
      <c r="C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row>
    <row r="71" spans="1:45" x14ac:dyDescent="0.25">
      <c r="A71" s="71"/>
      <c r="B71" s="71"/>
      <c r="C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row>
    <row r="72" spans="1:45" x14ac:dyDescent="0.25">
      <c r="A72" s="71"/>
      <c r="B72" s="71"/>
      <c r="C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row>
    <row r="73" spans="1:45" x14ac:dyDescent="0.25">
      <c r="A73" s="71"/>
      <c r="B73" s="71"/>
      <c r="C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row>
    <row r="74" spans="1:45" x14ac:dyDescent="0.25">
      <c r="A74" s="71"/>
      <c r="B74" s="71"/>
      <c r="C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row>
    <row r="75" spans="1:45" x14ac:dyDescent="0.25">
      <c r="A75" s="71"/>
      <c r="B75" s="71"/>
      <c r="C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row>
    <row r="76" spans="1:45" x14ac:dyDescent="0.25">
      <c r="A76" s="71"/>
      <c r="B76" s="71"/>
      <c r="C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row>
    <row r="77" spans="1:45" x14ac:dyDescent="0.25">
      <c r="A77" s="71"/>
      <c r="B77" s="71"/>
      <c r="C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row>
    <row r="78" spans="1:45" x14ac:dyDescent="0.25">
      <c r="A78" s="71"/>
      <c r="B78" s="71"/>
      <c r="C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row>
    <row r="79" spans="1:45" x14ac:dyDescent="0.25">
      <c r="A79" s="71"/>
      <c r="B79" s="71"/>
      <c r="C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row>
    <row r="80" spans="1:45" x14ac:dyDescent="0.25">
      <c r="A80" s="71"/>
      <c r="B80" s="71"/>
      <c r="C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row>
    <row r="81" spans="1:45" x14ac:dyDescent="0.25">
      <c r="A81" s="71"/>
      <c r="B81" s="71"/>
      <c r="C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row>
    <row r="82" spans="1:45" x14ac:dyDescent="0.25">
      <c r="A82" s="71"/>
      <c r="B82" s="71"/>
      <c r="C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row>
    <row r="83" spans="1:45" x14ac:dyDescent="0.25">
      <c r="A83" s="71"/>
      <c r="B83" s="71"/>
      <c r="C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row>
    <row r="84" spans="1:45" x14ac:dyDescent="0.25">
      <c r="A84" s="71"/>
      <c r="B84" s="71"/>
      <c r="C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row>
    <row r="85" spans="1:45" x14ac:dyDescent="0.25">
      <c r="A85" s="71"/>
      <c r="B85" s="71"/>
      <c r="C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row>
    <row r="86" spans="1:45" x14ac:dyDescent="0.25">
      <c r="A86" s="71"/>
      <c r="B86" s="71"/>
      <c r="C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row>
    <row r="87" spans="1:45" x14ac:dyDescent="0.25">
      <c r="A87" s="71"/>
      <c r="B87" s="71"/>
      <c r="C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row>
    <row r="88" spans="1:45" x14ac:dyDescent="0.25">
      <c r="A88" s="71"/>
      <c r="B88" s="71"/>
      <c r="C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row>
    <row r="89" spans="1:45" x14ac:dyDescent="0.25">
      <c r="A89" s="71"/>
      <c r="B89" s="71"/>
      <c r="C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row>
    <row r="90" spans="1:45" x14ac:dyDescent="0.25">
      <c r="A90" s="71"/>
      <c r="B90" s="71"/>
      <c r="C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row>
    <row r="91" spans="1:45" x14ac:dyDescent="0.25">
      <c r="A91" s="71"/>
      <c r="B91" s="71"/>
      <c r="C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row>
    <row r="92" spans="1:45" x14ac:dyDescent="0.25">
      <c r="A92" s="71"/>
      <c r="B92" s="71"/>
      <c r="C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row>
    <row r="93" spans="1:45" x14ac:dyDescent="0.25">
      <c r="A93" s="71"/>
      <c r="B93" s="71"/>
      <c r="C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row>
    <row r="94" spans="1:45" x14ac:dyDescent="0.25">
      <c r="A94" s="71"/>
      <c r="B94" s="71"/>
      <c r="C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row>
    <row r="95" spans="1:45" x14ac:dyDescent="0.25">
      <c r="A95" s="71"/>
      <c r="B95" s="71"/>
      <c r="C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row>
    <row r="96" spans="1:45" x14ac:dyDescent="0.25">
      <c r="A96" s="71"/>
      <c r="B96" s="71"/>
      <c r="C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row>
    <row r="97" spans="1:45" x14ac:dyDescent="0.25">
      <c r="A97" s="71"/>
      <c r="B97" s="71"/>
      <c r="C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row>
    <row r="98" spans="1:45" x14ac:dyDescent="0.25">
      <c r="A98" s="71"/>
      <c r="B98" s="71"/>
      <c r="C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row>
    <row r="99" spans="1:45" x14ac:dyDescent="0.25">
      <c r="A99" s="71"/>
      <c r="B99" s="71"/>
      <c r="C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row>
    <row r="100" spans="1:45" x14ac:dyDescent="0.25">
      <c r="A100" s="71"/>
      <c r="B100" s="71"/>
      <c r="C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row>
    <row r="101" spans="1:45" x14ac:dyDescent="0.25">
      <c r="A101" s="71"/>
      <c r="B101" s="71"/>
      <c r="C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row>
    <row r="102" spans="1:45" x14ac:dyDescent="0.25">
      <c r="A102" s="71"/>
      <c r="B102" s="71"/>
      <c r="C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row>
    <row r="103" spans="1:45" x14ac:dyDescent="0.25">
      <c r="A103" s="71"/>
      <c r="B103" s="71"/>
      <c r="C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row>
    <row r="104" spans="1:45" x14ac:dyDescent="0.25">
      <c r="A104" s="71"/>
      <c r="B104" s="71"/>
      <c r="C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row>
    <row r="105" spans="1:45" x14ac:dyDescent="0.25">
      <c r="A105" s="71"/>
      <c r="B105" s="71"/>
      <c r="C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row>
    <row r="106" spans="1:45" x14ac:dyDescent="0.25">
      <c r="A106" s="71"/>
      <c r="B106" s="71"/>
      <c r="C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row>
    <row r="107" spans="1:45" x14ac:dyDescent="0.25">
      <c r="A107" s="71"/>
      <c r="B107" s="71"/>
      <c r="C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row>
    <row r="108" spans="1:45" x14ac:dyDescent="0.25">
      <c r="A108" s="71"/>
      <c r="B108" s="71"/>
      <c r="C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row>
    <row r="109" spans="1:45" x14ac:dyDescent="0.25">
      <c r="A109" s="71"/>
      <c r="B109" s="71"/>
      <c r="C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row>
    <row r="110" spans="1:45" x14ac:dyDescent="0.25">
      <c r="A110" s="71"/>
      <c r="B110" s="71"/>
      <c r="C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row>
    <row r="111" spans="1:45" x14ac:dyDescent="0.25">
      <c r="A111" s="71"/>
      <c r="B111" s="71"/>
      <c r="C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row>
    <row r="112" spans="1:45" x14ac:dyDescent="0.25">
      <c r="A112" s="71"/>
      <c r="B112" s="71"/>
      <c r="C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row>
    <row r="113" spans="1:45" x14ac:dyDescent="0.25">
      <c r="A113" s="71"/>
      <c r="B113" s="71"/>
      <c r="C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row>
    <row r="114" spans="1:45" x14ac:dyDescent="0.25">
      <c r="A114" s="71"/>
      <c r="B114" s="71"/>
      <c r="C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row>
    <row r="115" spans="1:45" x14ac:dyDescent="0.25">
      <c r="A115" s="71"/>
      <c r="B115" s="71"/>
      <c r="C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row>
    <row r="116" spans="1:45" x14ac:dyDescent="0.25">
      <c r="A116" s="71"/>
      <c r="B116" s="71"/>
      <c r="C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row>
    <row r="117" spans="1:45" x14ac:dyDescent="0.25">
      <c r="A117" s="71"/>
      <c r="B117" s="71"/>
      <c r="C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row>
    <row r="118" spans="1:45" x14ac:dyDescent="0.25">
      <c r="A118" s="71"/>
      <c r="B118" s="71"/>
      <c r="C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row>
    <row r="119" spans="1:45" x14ac:dyDescent="0.25">
      <c r="A119" s="71"/>
      <c r="B119" s="71"/>
      <c r="C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row>
    <row r="120" spans="1:45" x14ac:dyDescent="0.25">
      <c r="A120" s="71"/>
      <c r="B120" s="71"/>
      <c r="C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row>
    <row r="121" spans="1:45" x14ac:dyDescent="0.25">
      <c r="A121" s="71"/>
      <c r="B121" s="71"/>
      <c r="C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row>
    <row r="122" spans="1:45" x14ac:dyDescent="0.25">
      <c r="A122" s="71"/>
      <c r="B122" s="71"/>
      <c r="C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row>
    <row r="123" spans="1:45" x14ac:dyDescent="0.25">
      <c r="A123" s="71"/>
      <c r="B123" s="71"/>
      <c r="C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row>
    <row r="124" spans="1:45" x14ac:dyDescent="0.25">
      <c r="A124" s="71"/>
      <c r="B124" s="71"/>
      <c r="C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row>
    <row r="125" spans="1:45" x14ac:dyDescent="0.25">
      <c r="A125" s="71"/>
      <c r="B125" s="71"/>
      <c r="C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row>
    <row r="126" spans="1:45" x14ac:dyDescent="0.25">
      <c r="A126" s="71"/>
      <c r="B126" s="71"/>
      <c r="C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row>
    <row r="127" spans="1:45" x14ac:dyDescent="0.25">
      <c r="A127" s="71"/>
      <c r="B127" s="71"/>
      <c r="C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row>
    <row r="128" spans="1:45" x14ac:dyDescent="0.25">
      <c r="A128" s="71"/>
      <c r="B128" s="71"/>
      <c r="C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row>
    <row r="129" spans="1:45" x14ac:dyDescent="0.25">
      <c r="A129" s="71"/>
      <c r="B129" s="71"/>
      <c r="C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row>
    <row r="130" spans="1:45" x14ac:dyDescent="0.25">
      <c r="A130" s="71"/>
      <c r="B130" s="71"/>
      <c r="C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row>
    <row r="131" spans="1:45" x14ac:dyDescent="0.25">
      <c r="A131" s="71"/>
      <c r="B131" s="71"/>
      <c r="C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row>
    <row r="132" spans="1:45" x14ac:dyDescent="0.25">
      <c r="A132" s="71"/>
      <c r="B132" s="71"/>
      <c r="C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row>
    <row r="133" spans="1:45" x14ac:dyDescent="0.25">
      <c r="A133" s="71"/>
      <c r="B133" s="71"/>
      <c r="C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row>
    <row r="134" spans="1:45" x14ac:dyDescent="0.25">
      <c r="A134" s="71"/>
      <c r="B134" s="71"/>
      <c r="C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row>
    <row r="135" spans="1:45" x14ac:dyDescent="0.25">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row>
    <row r="136" spans="1:45" x14ac:dyDescent="0.25">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row>
    <row r="137" spans="1:45" x14ac:dyDescent="0.25">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row>
    <row r="138" spans="1:45" x14ac:dyDescent="0.25">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row>
    <row r="139" spans="1:45" x14ac:dyDescent="0.25">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row>
    <row r="140" spans="1:45" x14ac:dyDescent="0.25">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row>
    <row r="141" spans="1:45" x14ac:dyDescent="0.25">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row>
    <row r="142" spans="1:45" x14ac:dyDescent="0.25">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row>
    <row r="143" spans="1:45" x14ac:dyDescent="0.25">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row>
    <row r="144" spans="1:45" x14ac:dyDescent="0.25">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row>
    <row r="145" spans="5:45" x14ac:dyDescent="0.25">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row>
    <row r="146" spans="5:45" x14ac:dyDescent="0.25">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row>
    <row r="147" spans="5:45" x14ac:dyDescent="0.25">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row>
    <row r="148" spans="5:45" x14ac:dyDescent="0.25">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row>
    <row r="149" spans="5:45" x14ac:dyDescent="0.25">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row>
    <row r="150" spans="5:45" x14ac:dyDescent="0.25">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row>
    <row r="151" spans="5:45" x14ac:dyDescent="0.25">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row>
    <row r="152" spans="5:45" x14ac:dyDescent="0.25">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row>
    <row r="153" spans="5:45" x14ac:dyDescent="0.25">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row>
    <row r="154" spans="5:45" x14ac:dyDescent="0.25">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row>
    <row r="155" spans="5:45" x14ac:dyDescent="0.25">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row>
    <row r="156" spans="5:45" x14ac:dyDescent="0.25">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row>
    <row r="157" spans="5:45" x14ac:dyDescent="0.25">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row>
    <row r="158" spans="5:45" x14ac:dyDescent="0.25">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row>
    <row r="159" spans="5:45" x14ac:dyDescent="0.25">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row>
    <row r="160" spans="5:45" x14ac:dyDescent="0.25">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row>
    <row r="161" spans="5:45" x14ac:dyDescent="0.25">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row>
    <row r="162" spans="5:45" x14ac:dyDescent="0.25">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row>
    <row r="163" spans="5:45" x14ac:dyDescent="0.25">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row>
    <row r="164" spans="5:45" x14ac:dyDescent="0.25">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row>
    <row r="165" spans="5:45" x14ac:dyDescent="0.25">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row>
    <row r="166" spans="5:45" x14ac:dyDescent="0.25">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row>
    <row r="167" spans="5:45" x14ac:dyDescent="0.25">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row>
    <row r="168" spans="5:45" x14ac:dyDescent="0.25">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row>
    <row r="169" spans="5:45" x14ac:dyDescent="0.25">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row>
    <row r="170" spans="5:45" x14ac:dyDescent="0.25">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row>
    <row r="171" spans="5:45" x14ac:dyDescent="0.25">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row>
    <row r="172" spans="5:45" x14ac:dyDescent="0.25">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row>
    <row r="173" spans="5:45" x14ac:dyDescent="0.25">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row>
    <row r="174" spans="5:45" x14ac:dyDescent="0.25">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row>
    <row r="175" spans="5:45" x14ac:dyDescent="0.25">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row>
    <row r="176" spans="5:45" x14ac:dyDescent="0.25">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row>
    <row r="177" spans="5:45" x14ac:dyDescent="0.25">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row>
    <row r="178" spans="5:45" x14ac:dyDescent="0.25">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row>
    <row r="179" spans="5:45" x14ac:dyDescent="0.25">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row>
    <row r="180" spans="5:45" x14ac:dyDescent="0.25">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row>
    <row r="181" spans="5:45" x14ac:dyDescent="0.25">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row>
    <row r="182" spans="5:45" x14ac:dyDescent="0.25">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row>
    <row r="183" spans="5:45" x14ac:dyDescent="0.25">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row>
    <row r="184" spans="5:45" x14ac:dyDescent="0.25">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row>
    <row r="185" spans="5:45" x14ac:dyDescent="0.25">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row>
    <row r="186" spans="5:45" x14ac:dyDescent="0.25">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row>
    <row r="187" spans="5:45" x14ac:dyDescent="0.25">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row>
    <row r="188" spans="5:45" x14ac:dyDescent="0.25">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row>
    <row r="189" spans="5:45" x14ac:dyDescent="0.25">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row>
    <row r="190" spans="5:45" x14ac:dyDescent="0.25">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row>
    <row r="191" spans="5:45" x14ac:dyDescent="0.25">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row>
    <row r="192" spans="5:45" x14ac:dyDescent="0.25">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row>
    <row r="193" spans="5:45" x14ac:dyDescent="0.25">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row>
    <row r="194" spans="5:45" x14ac:dyDescent="0.25">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row>
    <row r="195" spans="5:45" x14ac:dyDescent="0.25">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row>
    <row r="196" spans="5:45" x14ac:dyDescent="0.25">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row>
    <row r="197" spans="5:45" x14ac:dyDescent="0.25">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row>
    <row r="198" spans="5:45" x14ac:dyDescent="0.25">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row>
    <row r="199" spans="5:45" x14ac:dyDescent="0.25">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row>
    <row r="200" spans="5:45" x14ac:dyDescent="0.25">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row>
    <row r="201" spans="5:45" x14ac:dyDescent="0.25">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row>
    <row r="202" spans="5:45" x14ac:dyDescent="0.25">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row>
    <row r="203" spans="5:45" x14ac:dyDescent="0.25">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row>
  </sheetData>
  <sheetProtection algorithmName="SHA-512" hashValue="cIwb2K/udWBb34ex/tj0YF7/FHJoNjxnZgRB7B8/CzWhC2dN8AJF62zpHqPda3iDayRn13Y+RGqyqpOqHq8rNA==" saltValue="oKmH8+JO0sQjks851VzeTQ==" spinCount="100000" sheet="1" objects="1" scenarios="1"/>
  <mergeCells count="14">
    <mergeCell ref="A1:C1"/>
    <mergeCell ref="A3:C3"/>
    <mergeCell ref="A17:A18"/>
    <mergeCell ref="A19:A21"/>
    <mergeCell ref="A2:C2"/>
    <mergeCell ref="A5:A7"/>
    <mergeCell ref="A8:A10"/>
    <mergeCell ref="A11:A13"/>
    <mergeCell ref="A14:A16"/>
    <mergeCell ref="A28:A29"/>
    <mergeCell ref="A30:A31"/>
    <mergeCell ref="A32:A34"/>
    <mergeCell ref="A22:A24"/>
    <mergeCell ref="A25:A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BFE5-8A10-45BF-A44A-F441854DFAA5}">
  <sheetPr>
    <tabColor rgb="FF00B050"/>
    <pageSetUpPr fitToPage="1"/>
  </sheetPr>
  <dimension ref="A1:C24"/>
  <sheetViews>
    <sheetView zoomScale="87" zoomScaleNormal="87" workbookViewId="0">
      <selection sqref="A1:C1"/>
    </sheetView>
  </sheetViews>
  <sheetFormatPr defaultColWidth="8.7109375" defaultRowHeight="15" x14ac:dyDescent="0.25"/>
  <cols>
    <col min="1" max="1" width="72.42578125" style="7" customWidth="1"/>
    <col min="2" max="2" width="85.5703125" style="7" customWidth="1"/>
    <col min="3" max="3" width="68.5703125" style="7" customWidth="1"/>
    <col min="4" max="16384" width="8.7109375" style="7"/>
  </cols>
  <sheetData>
    <row r="1" spans="1:3" ht="15" customHeight="1" x14ac:dyDescent="0.25">
      <c r="A1" s="401"/>
      <c r="B1" s="402"/>
      <c r="C1" s="403"/>
    </row>
    <row r="2" spans="1:3" s="41" customFormat="1" ht="30" customHeight="1" x14ac:dyDescent="0.25">
      <c r="A2" s="373" t="s">
        <v>161</v>
      </c>
      <c r="B2" s="373"/>
      <c r="C2" s="373"/>
    </row>
    <row r="3" spans="1:3" ht="15" customHeight="1" x14ac:dyDescent="0.25">
      <c r="A3" s="9"/>
      <c r="B3" s="10"/>
      <c r="C3" s="11"/>
    </row>
    <row r="4" spans="1:3" ht="15.75" hidden="1" thickBot="1" x14ac:dyDescent="0.3">
      <c r="A4" s="58"/>
      <c r="B4" s="59"/>
      <c r="C4" s="60"/>
    </row>
    <row r="5" spans="1:3" ht="30" customHeight="1" x14ac:dyDescent="0.25">
      <c r="A5" s="331" t="s">
        <v>0</v>
      </c>
      <c r="B5" s="332" t="s">
        <v>1</v>
      </c>
      <c r="C5" s="332" t="s">
        <v>2</v>
      </c>
    </row>
    <row r="6" spans="1:3" ht="50.1" customHeight="1" x14ac:dyDescent="0.35">
      <c r="A6" s="61" t="s">
        <v>3</v>
      </c>
      <c r="B6" s="15" t="s">
        <v>4</v>
      </c>
      <c r="C6" s="12"/>
    </row>
    <row r="7" spans="1:3" ht="50.1" customHeight="1" x14ac:dyDescent="0.35">
      <c r="A7" s="13" t="s">
        <v>5</v>
      </c>
      <c r="B7" s="16" t="s">
        <v>6</v>
      </c>
      <c r="C7" s="8"/>
    </row>
    <row r="8" spans="1:3" ht="50.1" customHeight="1" x14ac:dyDescent="0.35">
      <c r="A8" s="13" t="s">
        <v>7</v>
      </c>
      <c r="B8" s="16" t="s">
        <v>8</v>
      </c>
      <c r="C8" s="8"/>
    </row>
    <row r="9" spans="1:3" ht="50.1" customHeight="1" x14ac:dyDescent="0.35">
      <c r="A9" s="13" t="s">
        <v>9</v>
      </c>
      <c r="B9" s="16" t="s">
        <v>10</v>
      </c>
      <c r="C9" s="8"/>
    </row>
    <row r="10" spans="1:3" ht="50.1" customHeight="1" x14ac:dyDescent="0.35">
      <c r="A10" s="13" t="s">
        <v>11</v>
      </c>
      <c r="B10" s="16" t="s">
        <v>10</v>
      </c>
      <c r="C10" s="8"/>
    </row>
    <row r="11" spans="1:3" ht="50.1" customHeight="1" x14ac:dyDescent="0.35">
      <c r="A11" s="13" t="s">
        <v>12</v>
      </c>
      <c r="B11" s="16" t="s">
        <v>13</v>
      </c>
      <c r="C11" s="8"/>
    </row>
    <row r="12" spans="1:3" ht="64.5" customHeight="1" x14ac:dyDescent="0.25">
      <c r="A12" s="14" t="s">
        <v>14</v>
      </c>
      <c r="B12" s="17" t="s">
        <v>15</v>
      </c>
      <c r="C12" s="8"/>
    </row>
    <row r="13" spans="1:3" ht="86.25" customHeight="1" x14ac:dyDescent="0.25">
      <c r="A13" s="14" t="s">
        <v>16</v>
      </c>
      <c r="B13" s="17" t="s">
        <v>17</v>
      </c>
      <c r="C13" s="8"/>
    </row>
    <row r="14" spans="1:3" ht="50.1" customHeight="1" x14ac:dyDescent="0.35">
      <c r="A14" s="13" t="s">
        <v>18</v>
      </c>
      <c r="B14" s="16" t="s">
        <v>19</v>
      </c>
      <c r="C14" s="8"/>
    </row>
    <row r="15" spans="1:3" ht="105" x14ac:dyDescent="0.35">
      <c r="A15" s="13" t="s">
        <v>20</v>
      </c>
      <c r="B15" s="16" t="s">
        <v>21</v>
      </c>
      <c r="C15" s="8"/>
    </row>
    <row r="16" spans="1:3" ht="147" x14ac:dyDescent="0.35">
      <c r="A16" s="13" t="s">
        <v>22</v>
      </c>
      <c r="B16" s="16" t="s">
        <v>23</v>
      </c>
      <c r="C16" s="8"/>
    </row>
    <row r="17" spans="1:3" ht="50.1" customHeight="1" x14ac:dyDescent="0.35">
      <c r="A17" s="13" t="s">
        <v>24</v>
      </c>
      <c r="B17" s="16" t="s">
        <v>23</v>
      </c>
      <c r="C17" s="8"/>
    </row>
    <row r="18" spans="1:3" ht="50.1" customHeight="1" x14ac:dyDescent="0.35">
      <c r="A18" s="13" t="s">
        <v>25</v>
      </c>
      <c r="B18" s="16" t="s">
        <v>26</v>
      </c>
      <c r="C18" s="8"/>
    </row>
    <row r="19" spans="1:3" ht="50.1" customHeight="1" x14ac:dyDescent="0.35">
      <c r="A19" s="13" t="s">
        <v>27</v>
      </c>
      <c r="B19" s="16" t="s">
        <v>28</v>
      </c>
      <c r="C19" s="8"/>
    </row>
    <row r="20" spans="1:3" ht="50.1" customHeight="1" x14ac:dyDescent="0.35">
      <c r="A20" s="13" t="s">
        <v>29</v>
      </c>
      <c r="B20" s="16" t="s">
        <v>30</v>
      </c>
      <c r="C20" s="8"/>
    </row>
    <row r="21" spans="1:3" ht="50.1" customHeight="1" x14ac:dyDescent="0.35">
      <c r="A21" s="19" t="s">
        <v>31</v>
      </c>
      <c r="B21" s="20" t="s">
        <v>32</v>
      </c>
      <c r="C21" s="8"/>
    </row>
    <row r="22" spans="1:3" ht="105" x14ac:dyDescent="0.25">
      <c r="A22" s="22" t="s">
        <v>33</v>
      </c>
      <c r="B22" s="21" t="s">
        <v>21</v>
      </c>
      <c r="C22" s="18"/>
    </row>
    <row r="23" spans="1:3" ht="41.65" customHeight="1" x14ac:dyDescent="0.35">
      <c r="A23" s="198" t="s">
        <v>786</v>
      </c>
      <c r="B23" s="199" t="s">
        <v>787</v>
      </c>
      <c r="C23" s="18"/>
    </row>
    <row r="24" spans="1:3" ht="58.15" customHeight="1" x14ac:dyDescent="0.25">
      <c r="A24" s="14" t="s">
        <v>786</v>
      </c>
      <c r="B24" s="199" t="s">
        <v>788</v>
      </c>
      <c r="C24" s="18"/>
    </row>
  </sheetData>
  <sheetProtection algorithmName="SHA-512" hashValue="gMwOLub7MVnqjjFnyNDyPylXkmrhlEtpEIAJk3QuLTjG1/jltXs7NLpKpdoBz9kPAeb4d23CzDOzfZx8IEqnew==" saltValue="ZgnCucZ9BtUVxBUhC0QsZQ==" spinCount="100000" sheet="1" objects="1" scenarios="1"/>
  <mergeCells count="2">
    <mergeCell ref="A1:C1"/>
    <mergeCell ref="A2:C2"/>
  </mergeCells>
  <pageMargins left="0.19685039370078741" right="0" top="0" bottom="0" header="0" footer="0"/>
  <pageSetup paperSize="9" scale="4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FC741-DF9E-4EA0-B017-0EB4531119EB}">
  <sheetPr>
    <tabColor rgb="FFD89D46"/>
  </sheetPr>
  <dimension ref="A1:C110"/>
  <sheetViews>
    <sheetView zoomScale="82" zoomScaleNormal="82" workbookViewId="0">
      <selection sqref="A1:C1"/>
    </sheetView>
  </sheetViews>
  <sheetFormatPr defaultColWidth="8.7109375" defaultRowHeight="15" x14ac:dyDescent="0.25"/>
  <cols>
    <col min="1" max="1" width="71.7109375" style="7" customWidth="1"/>
    <col min="2" max="2" width="81.7109375" style="7" customWidth="1"/>
    <col min="3" max="3" width="68.5703125" style="7" customWidth="1"/>
    <col min="4" max="16384" width="8.7109375" style="7"/>
  </cols>
  <sheetData>
    <row r="1" spans="1:3" x14ac:dyDescent="0.25">
      <c r="A1" s="401"/>
      <c r="B1" s="402"/>
      <c r="C1" s="403"/>
    </row>
    <row r="2" spans="1:3" x14ac:dyDescent="0.25">
      <c r="A2" s="326"/>
      <c r="B2" s="327"/>
      <c r="C2" s="328"/>
    </row>
    <row r="3" spans="1:3" ht="30" customHeight="1" x14ac:dyDescent="0.35">
      <c r="A3" s="406" t="s">
        <v>639</v>
      </c>
      <c r="B3" s="406"/>
      <c r="C3" s="406"/>
    </row>
    <row r="4" spans="1:3" x14ac:dyDescent="0.25">
      <c r="A4" s="9"/>
      <c r="B4" s="10"/>
      <c r="C4" s="11"/>
    </row>
    <row r="5" spans="1:3" ht="30" customHeight="1" x14ac:dyDescent="0.25">
      <c r="A5" s="331" t="s">
        <v>0</v>
      </c>
      <c r="B5" s="332" t="s">
        <v>1</v>
      </c>
      <c r="C5" s="332" t="s">
        <v>2</v>
      </c>
    </row>
    <row r="6" spans="1:3" ht="21" x14ac:dyDescent="0.35">
      <c r="A6" s="13" t="s">
        <v>640</v>
      </c>
      <c r="B6" s="216" t="s">
        <v>641</v>
      </c>
      <c r="C6" s="216"/>
    </row>
    <row r="7" spans="1:3" ht="42" x14ac:dyDescent="0.35">
      <c r="A7" s="13" t="s">
        <v>642</v>
      </c>
      <c r="B7" s="216" t="s">
        <v>855</v>
      </c>
      <c r="C7" s="216" t="s">
        <v>856</v>
      </c>
    </row>
    <row r="8" spans="1:3" ht="63" x14ac:dyDescent="0.35">
      <c r="A8" s="24" t="s">
        <v>644</v>
      </c>
      <c r="B8" s="216" t="s">
        <v>857</v>
      </c>
      <c r="C8" s="216" t="s">
        <v>858</v>
      </c>
    </row>
    <row r="9" spans="1:3" ht="42" x14ac:dyDescent="0.35">
      <c r="A9" s="24" t="s">
        <v>859</v>
      </c>
      <c r="B9" s="216" t="s">
        <v>860</v>
      </c>
      <c r="C9" s="216" t="s">
        <v>861</v>
      </c>
    </row>
    <row r="10" spans="1:3" ht="42" x14ac:dyDescent="0.35">
      <c r="A10" s="24" t="s">
        <v>646</v>
      </c>
      <c r="B10" s="216" t="s">
        <v>397</v>
      </c>
      <c r="C10" s="216" t="s">
        <v>862</v>
      </c>
    </row>
    <row r="11" spans="1:3" ht="21" x14ac:dyDescent="0.35">
      <c r="A11" s="14" t="s">
        <v>863</v>
      </c>
      <c r="B11" s="216" t="s">
        <v>864</v>
      </c>
      <c r="C11" s="216" t="s">
        <v>865</v>
      </c>
    </row>
    <row r="12" spans="1:3" ht="42" x14ac:dyDescent="0.35">
      <c r="A12" s="14" t="s">
        <v>866</v>
      </c>
      <c r="B12" s="216" t="s">
        <v>864</v>
      </c>
      <c r="C12" s="216" t="s">
        <v>862</v>
      </c>
    </row>
    <row r="13" spans="1:3" ht="42" x14ac:dyDescent="0.35">
      <c r="A13" s="14" t="s">
        <v>867</v>
      </c>
      <c r="B13" s="216" t="s">
        <v>868</v>
      </c>
      <c r="C13" s="216" t="s">
        <v>862</v>
      </c>
    </row>
    <row r="14" spans="1:3" ht="42" x14ac:dyDescent="0.35">
      <c r="A14" s="219" t="s">
        <v>869</v>
      </c>
      <c r="B14" s="216" t="s">
        <v>870</v>
      </c>
      <c r="C14" s="216" t="s">
        <v>871</v>
      </c>
    </row>
    <row r="15" spans="1:3" ht="42" x14ac:dyDescent="0.35">
      <c r="A15" s="14" t="s">
        <v>872</v>
      </c>
      <c r="B15" s="216" t="s">
        <v>873</v>
      </c>
      <c r="C15" s="216" t="s">
        <v>874</v>
      </c>
    </row>
    <row r="16" spans="1:3" ht="63" x14ac:dyDescent="0.35">
      <c r="A16" s="14" t="s">
        <v>875</v>
      </c>
      <c r="B16" s="216" t="s">
        <v>876</v>
      </c>
      <c r="C16" s="216" t="s">
        <v>877</v>
      </c>
    </row>
    <row r="17" spans="1:3" ht="63" x14ac:dyDescent="0.25">
      <c r="A17" s="220" t="s">
        <v>878</v>
      </c>
      <c r="B17" s="221" t="s">
        <v>879</v>
      </c>
      <c r="C17" s="221" t="s">
        <v>880</v>
      </c>
    </row>
    <row r="18" spans="1:3" ht="84" x14ac:dyDescent="0.25">
      <c r="A18" s="220" t="s">
        <v>881</v>
      </c>
      <c r="B18" s="221" t="s">
        <v>882</v>
      </c>
      <c r="C18" s="221" t="s">
        <v>883</v>
      </c>
    </row>
    <row r="19" spans="1:3" ht="42" x14ac:dyDescent="0.25">
      <c r="A19" s="220" t="s">
        <v>884</v>
      </c>
      <c r="B19" s="221" t="s">
        <v>885</v>
      </c>
      <c r="C19" s="221" t="s">
        <v>886</v>
      </c>
    </row>
    <row r="20" spans="1:3" ht="126" x14ac:dyDescent="0.25">
      <c r="A20" s="220" t="s">
        <v>887</v>
      </c>
      <c r="B20" s="221" t="s">
        <v>888</v>
      </c>
      <c r="C20" s="221" t="s">
        <v>889</v>
      </c>
    </row>
    <row r="21" spans="1:3" ht="147" x14ac:dyDescent="0.25">
      <c r="A21" s="220" t="s">
        <v>890</v>
      </c>
      <c r="B21" s="221" t="s">
        <v>891</v>
      </c>
      <c r="C21" s="221" t="s">
        <v>892</v>
      </c>
    </row>
    <row r="22" spans="1:3" ht="42" x14ac:dyDescent="0.25">
      <c r="A22" s="220" t="s">
        <v>893</v>
      </c>
      <c r="B22" s="221" t="s">
        <v>885</v>
      </c>
      <c r="C22" s="221" t="s">
        <v>894</v>
      </c>
    </row>
    <row r="23" spans="1:3" ht="63" x14ac:dyDescent="0.25">
      <c r="A23" s="220" t="s">
        <v>895</v>
      </c>
      <c r="B23" s="221" t="s">
        <v>896</v>
      </c>
      <c r="C23" s="221" t="s">
        <v>897</v>
      </c>
    </row>
    <row r="24" spans="1:3" ht="21" x14ac:dyDescent="0.35">
      <c r="A24" s="135"/>
      <c r="B24" s="135"/>
      <c r="C24" s="135"/>
    </row>
    <row r="25" spans="1:3" x14ac:dyDescent="0.25">
      <c r="A25" s="37"/>
      <c r="B25" s="37"/>
      <c r="C25" s="37"/>
    </row>
    <row r="26" spans="1:3" x14ac:dyDescent="0.25">
      <c r="A26" s="37"/>
      <c r="B26" s="37"/>
      <c r="C26" s="37"/>
    </row>
    <row r="27" spans="1:3" x14ac:dyDescent="0.25">
      <c r="A27" s="26"/>
      <c r="B27" s="26"/>
      <c r="C27" s="26"/>
    </row>
    <row r="28" spans="1:3" x14ac:dyDescent="0.25">
      <c r="A28" s="26"/>
      <c r="B28" s="26"/>
      <c r="C28" s="26"/>
    </row>
    <row r="29" spans="1:3" x14ac:dyDescent="0.25">
      <c r="A29" s="26"/>
      <c r="B29" s="26"/>
      <c r="C29" s="26"/>
    </row>
    <row r="30" spans="1:3" x14ac:dyDescent="0.25">
      <c r="A30" s="26"/>
      <c r="B30" s="26"/>
      <c r="C30" s="26"/>
    </row>
    <row r="31" spans="1:3" x14ac:dyDescent="0.25">
      <c r="A31" s="26"/>
      <c r="B31" s="26"/>
      <c r="C31" s="26"/>
    </row>
    <row r="32" spans="1:3" x14ac:dyDescent="0.25">
      <c r="A32" s="26"/>
      <c r="B32" s="26"/>
      <c r="C32" s="26"/>
    </row>
    <row r="33" spans="1:3" x14ac:dyDescent="0.25">
      <c r="A33" s="26"/>
      <c r="B33" s="26"/>
      <c r="C33" s="26"/>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row r="38" spans="1:3" x14ac:dyDescent="0.25">
      <c r="A38" s="26"/>
      <c r="B38" s="26"/>
      <c r="C38" s="26"/>
    </row>
    <row r="39" spans="1:3" x14ac:dyDescent="0.25">
      <c r="A39" s="26"/>
      <c r="B39" s="26"/>
      <c r="C39" s="26"/>
    </row>
    <row r="40" spans="1:3" x14ac:dyDescent="0.25">
      <c r="A40" s="26"/>
      <c r="B40" s="26"/>
      <c r="C40" s="26"/>
    </row>
    <row r="41" spans="1:3" x14ac:dyDescent="0.25">
      <c r="A41" s="26"/>
      <c r="B41" s="26"/>
      <c r="C41" s="26"/>
    </row>
    <row r="42" spans="1:3" x14ac:dyDescent="0.25">
      <c r="A42" s="26"/>
      <c r="B42" s="26"/>
      <c r="C42" s="26"/>
    </row>
    <row r="43" spans="1:3" x14ac:dyDescent="0.25">
      <c r="A43" s="26"/>
      <c r="B43" s="26"/>
      <c r="C43" s="26"/>
    </row>
    <row r="44" spans="1:3" x14ac:dyDescent="0.25">
      <c r="A44" s="26"/>
      <c r="B44" s="26"/>
      <c r="C44" s="26"/>
    </row>
    <row r="45" spans="1:3" x14ac:dyDescent="0.25">
      <c r="A45" s="26"/>
      <c r="B45" s="26"/>
      <c r="C45" s="26"/>
    </row>
    <row r="46" spans="1:3" x14ac:dyDescent="0.25">
      <c r="A46" s="26"/>
      <c r="B46" s="26"/>
      <c r="C46" s="26"/>
    </row>
    <row r="47" spans="1:3" x14ac:dyDescent="0.25">
      <c r="A47" s="26"/>
      <c r="B47" s="26"/>
      <c r="C47" s="26"/>
    </row>
    <row r="48" spans="1:3" x14ac:dyDescent="0.25">
      <c r="A48" s="26"/>
      <c r="B48" s="26"/>
      <c r="C48" s="26"/>
    </row>
    <row r="49" spans="1:3" x14ac:dyDescent="0.25">
      <c r="A49" s="26"/>
      <c r="B49" s="26"/>
      <c r="C49" s="26"/>
    </row>
    <row r="50" spans="1:3" x14ac:dyDescent="0.25">
      <c r="A50" s="26"/>
      <c r="B50" s="26"/>
      <c r="C50" s="26"/>
    </row>
    <row r="51" spans="1:3" x14ac:dyDescent="0.25">
      <c r="A51" s="26"/>
      <c r="B51" s="26"/>
      <c r="C51" s="26"/>
    </row>
    <row r="52" spans="1:3" x14ac:dyDescent="0.25">
      <c r="A52" s="26"/>
      <c r="B52" s="26"/>
      <c r="C52" s="26"/>
    </row>
    <row r="53" spans="1:3" x14ac:dyDescent="0.25">
      <c r="A53" s="26"/>
      <c r="B53" s="26"/>
      <c r="C53" s="26"/>
    </row>
    <row r="54" spans="1:3" x14ac:dyDescent="0.25">
      <c r="A54" s="26"/>
      <c r="B54" s="26"/>
      <c r="C54" s="26"/>
    </row>
    <row r="55" spans="1:3" x14ac:dyDescent="0.25">
      <c r="A55" s="26"/>
      <c r="B55" s="26"/>
      <c r="C55" s="26"/>
    </row>
    <row r="56" spans="1:3" x14ac:dyDescent="0.25">
      <c r="A56" s="26"/>
      <c r="B56" s="26"/>
      <c r="C56" s="26"/>
    </row>
    <row r="57" spans="1:3" x14ac:dyDescent="0.25">
      <c r="A57" s="26"/>
      <c r="B57" s="26"/>
      <c r="C57" s="26"/>
    </row>
    <row r="58" spans="1:3" x14ac:dyDescent="0.25">
      <c r="A58" s="26"/>
      <c r="B58" s="26"/>
      <c r="C58" s="26"/>
    </row>
    <row r="59" spans="1:3" x14ac:dyDescent="0.25">
      <c r="A59" s="26"/>
      <c r="B59" s="26"/>
      <c r="C59" s="26"/>
    </row>
    <row r="60" spans="1:3" x14ac:dyDescent="0.25">
      <c r="A60" s="26"/>
      <c r="B60" s="26"/>
      <c r="C60" s="26"/>
    </row>
    <row r="61" spans="1:3" x14ac:dyDescent="0.25">
      <c r="A61" s="26"/>
      <c r="B61" s="26"/>
      <c r="C61" s="26"/>
    </row>
    <row r="62" spans="1:3" x14ac:dyDescent="0.25">
      <c r="A62" s="26"/>
      <c r="B62" s="26"/>
      <c r="C62" s="26"/>
    </row>
    <row r="63" spans="1:3" x14ac:dyDescent="0.25">
      <c r="A63" s="26"/>
      <c r="B63" s="26"/>
      <c r="C63" s="26"/>
    </row>
    <row r="64" spans="1:3" x14ac:dyDescent="0.25">
      <c r="A64" s="26"/>
      <c r="B64" s="26"/>
      <c r="C64" s="26"/>
    </row>
    <row r="65" spans="1:3" x14ac:dyDescent="0.25">
      <c r="A65" s="26"/>
      <c r="B65" s="26"/>
      <c r="C65" s="26"/>
    </row>
    <row r="66" spans="1:3" x14ac:dyDescent="0.25">
      <c r="A66" s="26"/>
      <c r="B66" s="26"/>
      <c r="C66" s="26"/>
    </row>
    <row r="67" spans="1:3" x14ac:dyDescent="0.25">
      <c r="A67" s="26"/>
      <c r="B67" s="26"/>
      <c r="C67" s="26"/>
    </row>
    <row r="68" spans="1:3" x14ac:dyDescent="0.25">
      <c r="A68" s="26"/>
      <c r="B68" s="26"/>
      <c r="C68" s="26"/>
    </row>
    <row r="69" spans="1:3" x14ac:dyDescent="0.25">
      <c r="A69" s="26"/>
      <c r="B69" s="26"/>
      <c r="C69" s="26"/>
    </row>
    <row r="70" spans="1:3" x14ac:dyDescent="0.25">
      <c r="A70" s="26"/>
      <c r="B70" s="26"/>
      <c r="C70" s="26"/>
    </row>
    <row r="71" spans="1:3" x14ac:dyDescent="0.25">
      <c r="A71" s="26"/>
      <c r="B71" s="26"/>
      <c r="C71" s="26"/>
    </row>
    <row r="72" spans="1:3" x14ac:dyDescent="0.25">
      <c r="A72" s="26"/>
      <c r="B72" s="26"/>
      <c r="C72" s="26"/>
    </row>
    <row r="73" spans="1:3" x14ac:dyDescent="0.25">
      <c r="A73" s="26"/>
      <c r="B73" s="26"/>
      <c r="C73" s="26"/>
    </row>
    <row r="74" spans="1:3" x14ac:dyDescent="0.25">
      <c r="A74" s="26"/>
      <c r="B74" s="26"/>
      <c r="C74" s="26"/>
    </row>
    <row r="75" spans="1:3" x14ac:dyDescent="0.25">
      <c r="A75" s="26"/>
      <c r="B75" s="26"/>
      <c r="C75" s="26"/>
    </row>
    <row r="76" spans="1:3" x14ac:dyDescent="0.25">
      <c r="A76" s="26"/>
      <c r="B76" s="26"/>
      <c r="C76" s="26"/>
    </row>
    <row r="77" spans="1:3" x14ac:dyDescent="0.25">
      <c r="A77" s="26"/>
      <c r="B77" s="26"/>
      <c r="C77" s="26"/>
    </row>
    <row r="78" spans="1:3" x14ac:dyDescent="0.25">
      <c r="A78" s="26"/>
      <c r="B78" s="26"/>
      <c r="C78" s="26"/>
    </row>
    <row r="79" spans="1:3" x14ac:dyDescent="0.25">
      <c r="A79" s="26"/>
      <c r="B79" s="26"/>
      <c r="C79" s="26"/>
    </row>
    <row r="80" spans="1:3" x14ac:dyDescent="0.25">
      <c r="A80" s="26"/>
      <c r="B80" s="26"/>
      <c r="C80" s="26"/>
    </row>
    <row r="81" spans="1:3" x14ac:dyDescent="0.25">
      <c r="A81" s="26"/>
      <c r="B81" s="26"/>
      <c r="C81" s="26"/>
    </row>
    <row r="82" spans="1:3" x14ac:dyDescent="0.25">
      <c r="A82" s="26"/>
      <c r="B82" s="26"/>
      <c r="C82" s="26"/>
    </row>
    <row r="83" spans="1:3" x14ac:dyDescent="0.25">
      <c r="A83" s="26"/>
      <c r="B83" s="26"/>
      <c r="C83" s="26"/>
    </row>
    <row r="84" spans="1:3" x14ac:dyDescent="0.25">
      <c r="A84" s="26"/>
      <c r="B84" s="26"/>
      <c r="C84" s="26"/>
    </row>
    <row r="85" spans="1:3" x14ac:dyDescent="0.25">
      <c r="A85" s="26"/>
      <c r="B85" s="26"/>
      <c r="C85" s="26"/>
    </row>
    <row r="86" spans="1:3" x14ac:dyDescent="0.25">
      <c r="A86" s="26"/>
      <c r="B86" s="26"/>
      <c r="C86" s="26"/>
    </row>
    <row r="87" spans="1:3" x14ac:dyDescent="0.25">
      <c r="A87" s="26"/>
      <c r="B87" s="26"/>
      <c r="C87" s="26"/>
    </row>
    <row r="88" spans="1:3" x14ac:dyDescent="0.25">
      <c r="A88" s="26"/>
      <c r="B88" s="26"/>
      <c r="C88" s="26"/>
    </row>
    <row r="89" spans="1:3" x14ac:dyDescent="0.25">
      <c r="A89" s="26"/>
      <c r="B89" s="26"/>
      <c r="C89" s="26"/>
    </row>
    <row r="90" spans="1:3" x14ac:dyDescent="0.25">
      <c r="A90" s="26"/>
      <c r="B90" s="26"/>
      <c r="C90" s="26"/>
    </row>
    <row r="91" spans="1:3" x14ac:dyDescent="0.25">
      <c r="A91" s="26"/>
      <c r="B91" s="26"/>
      <c r="C91" s="26"/>
    </row>
    <row r="92" spans="1:3" x14ac:dyDescent="0.25">
      <c r="A92" s="26"/>
      <c r="B92" s="26"/>
      <c r="C92" s="26"/>
    </row>
    <row r="93" spans="1:3" x14ac:dyDescent="0.25">
      <c r="A93" s="26"/>
      <c r="B93" s="26"/>
      <c r="C93" s="26"/>
    </row>
    <row r="94" spans="1:3" x14ac:dyDescent="0.25">
      <c r="A94" s="26"/>
      <c r="B94" s="26"/>
      <c r="C94" s="26"/>
    </row>
    <row r="95" spans="1:3" x14ac:dyDescent="0.25">
      <c r="A95" s="26"/>
      <c r="B95" s="26"/>
      <c r="C95" s="26"/>
    </row>
    <row r="96" spans="1:3" x14ac:dyDescent="0.25">
      <c r="A96" s="26"/>
      <c r="B96" s="26"/>
      <c r="C96" s="26"/>
    </row>
    <row r="97" spans="1:3" x14ac:dyDescent="0.25">
      <c r="A97" s="26"/>
      <c r="B97" s="26"/>
      <c r="C97" s="26"/>
    </row>
    <row r="98" spans="1:3" x14ac:dyDescent="0.25">
      <c r="A98" s="26"/>
      <c r="B98" s="26"/>
      <c r="C98" s="26"/>
    </row>
    <row r="99" spans="1:3" x14ac:dyDescent="0.25">
      <c r="A99" s="26"/>
      <c r="B99" s="26"/>
      <c r="C99" s="26"/>
    </row>
    <row r="100" spans="1:3" x14ac:dyDescent="0.25">
      <c r="A100" s="26"/>
      <c r="B100" s="26"/>
      <c r="C100" s="26"/>
    </row>
    <row r="101" spans="1:3" x14ac:dyDescent="0.25">
      <c r="A101" s="26"/>
      <c r="B101" s="26"/>
      <c r="C101" s="26"/>
    </row>
    <row r="102" spans="1:3" x14ac:dyDescent="0.25">
      <c r="A102" s="26"/>
      <c r="B102" s="26"/>
      <c r="C102" s="26"/>
    </row>
    <row r="103" spans="1:3" x14ac:dyDescent="0.25">
      <c r="A103" s="26"/>
      <c r="B103" s="26"/>
      <c r="C103" s="26"/>
    </row>
    <row r="104" spans="1:3" x14ac:dyDescent="0.25">
      <c r="A104" s="26"/>
      <c r="B104" s="26"/>
      <c r="C104" s="26"/>
    </row>
    <row r="105" spans="1:3" x14ac:dyDescent="0.25">
      <c r="A105" s="26"/>
      <c r="B105" s="26"/>
      <c r="C105" s="26"/>
    </row>
    <row r="106" spans="1:3" x14ac:dyDescent="0.25">
      <c r="A106" s="26"/>
      <c r="B106" s="26"/>
      <c r="C106" s="26"/>
    </row>
    <row r="107" spans="1:3" x14ac:dyDescent="0.25">
      <c r="A107" s="26"/>
      <c r="B107" s="26"/>
      <c r="C107" s="26"/>
    </row>
    <row r="108" spans="1:3" x14ac:dyDescent="0.25">
      <c r="A108" s="26"/>
      <c r="B108" s="26"/>
      <c r="C108" s="26"/>
    </row>
    <row r="109" spans="1:3" x14ac:dyDescent="0.25">
      <c r="A109" s="26"/>
      <c r="B109" s="26"/>
      <c r="C109" s="26"/>
    </row>
    <row r="110" spans="1:3" x14ac:dyDescent="0.25">
      <c r="A110" s="26"/>
      <c r="B110" s="26"/>
      <c r="C110" s="26"/>
    </row>
  </sheetData>
  <sheetProtection algorithmName="SHA-512" hashValue="uEnC2PHiQnMV9OUiVj6YdO0Ml1qJ4z4PaSoUrnKsae2XwsFMzQLpgVL0XFID9Lc2fTuqdwxhUdvnCJck9yHDNw==" saltValue="GgzF1ipx38dRsIKfpkdtfw==" spinCount="100000" sheet="1" objects="1" scenarios="1"/>
  <mergeCells count="2">
    <mergeCell ref="A1:C1"/>
    <mergeCell ref="A3:C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9CC84-6C48-45AF-99A3-388E77F8ED8E}">
  <sheetPr>
    <tabColor rgb="FF9966FF"/>
  </sheetPr>
  <dimension ref="A1:U68"/>
  <sheetViews>
    <sheetView zoomScale="70" zoomScaleNormal="70" workbookViewId="0">
      <selection sqref="A1:C1"/>
    </sheetView>
  </sheetViews>
  <sheetFormatPr defaultRowHeight="15" x14ac:dyDescent="0.25"/>
  <cols>
    <col min="1" max="1" width="130.28515625" customWidth="1"/>
    <col min="2" max="2" width="62" customWidth="1"/>
    <col min="3" max="3" width="35.28515625" customWidth="1"/>
  </cols>
  <sheetData>
    <row r="1" spans="1:21" x14ac:dyDescent="0.25">
      <c r="A1" s="401"/>
      <c r="B1" s="402"/>
      <c r="C1" s="403"/>
      <c r="D1" s="26"/>
      <c r="E1" s="26"/>
      <c r="F1" s="26"/>
      <c r="G1" s="26"/>
      <c r="H1" s="26"/>
      <c r="I1" s="26"/>
      <c r="J1" s="26"/>
      <c r="K1" s="26"/>
      <c r="L1" s="26"/>
      <c r="M1" s="26"/>
      <c r="N1" s="26"/>
      <c r="O1" s="26"/>
      <c r="P1" s="26"/>
      <c r="Q1" s="26"/>
      <c r="R1" s="26"/>
      <c r="S1" s="26"/>
      <c r="T1" s="26"/>
      <c r="U1" s="26"/>
    </row>
    <row r="2" spans="1:21" ht="30" customHeight="1" x14ac:dyDescent="0.25">
      <c r="A2" s="373" t="s">
        <v>752</v>
      </c>
      <c r="B2" s="373"/>
      <c r="C2" s="373"/>
      <c r="D2" s="26"/>
      <c r="E2" s="26"/>
      <c r="F2" s="26"/>
      <c r="G2" s="26"/>
      <c r="H2" s="26"/>
      <c r="I2" s="26"/>
      <c r="J2" s="26"/>
      <c r="K2" s="26"/>
      <c r="L2" s="26"/>
      <c r="M2" s="26"/>
      <c r="N2" s="26"/>
      <c r="O2" s="26"/>
      <c r="P2" s="26"/>
      <c r="Q2" s="26"/>
      <c r="R2" s="26"/>
      <c r="S2" s="26"/>
      <c r="T2" s="26"/>
      <c r="U2" s="26"/>
    </row>
    <row r="3" spans="1:21" ht="21" x14ac:dyDescent="0.35">
      <c r="A3" s="184"/>
      <c r="B3" s="184"/>
      <c r="C3" s="184"/>
      <c r="D3" s="26"/>
      <c r="E3" s="26"/>
      <c r="F3" s="26"/>
      <c r="G3" s="26"/>
      <c r="H3" s="26"/>
      <c r="I3" s="26"/>
      <c r="J3" s="26"/>
      <c r="K3" s="26"/>
      <c r="L3" s="26"/>
      <c r="M3" s="26"/>
      <c r="N3" s="26"/>
      <c r="O3" s="26"/>
      <c r="P3" s="26"/>
      <c r="Q3" s="26"/>
      <c r="R3" s="26"/>
      <c r="S3" s="26"/>
      <c r="T3" s="26"/>
      <c r="U3" s="26"/>
    </row>
    <row r="4" spans="1:21" ht="30" customHeight="1" x14ac:dyDescent="0.25">
      <c r="A4" s="333" t="s">
        <v>0</v>
      </c>
      <c r="B4" s="332" t="s">
        <v>1</v>
      </c>
      <c r="C4" s="332" t="s">
        <v>2</v>
      </c>
      <c r="D4" s="26"/>
      <c r="E4" s="26"/>
      <c r="F4" s="26"/>
      <c r="G4" s="26"/>
      <c r="H4" s="26"/>
      <c r="I4" s="26"/>
      <c r="J4" s="26"/>
      <c r="K4" s="26"/>
      <c r="L4" s="26"/>
      <c r="M4" s="26"/>
      <c r="N4" s="26"/>
      <c r="O4" s="26"/>
      <c r="P4" s="26"/>
      <c r="Q4" s="26"/>
      <c r="R4" s="26"/>
      <c r="S4" s="26"/>
      <c r="T4" s="26"/>
      <c r="U4" s="26"/>
    </row>
    <row r="5" spans="1:21" ht="21" x14ac:dyDescent="0.25">
      <c r="A5" s="381" t="s">
        <v>578</v>
      </c>
      <c r="B5" s="284" t="s">
        <v>579</v>
      </c>
      <c r="C5" s="386"/>
      <c r="D5" s="26"/>
      <c r="E5" s="26"/>
      <c r="F5" s="26"/>
      <c r="G5" s="26"/>
      <c r="H5" s="26"/>
      <c r="I5" s="26"/>
      <c r="J5" s="26"/>
      <c r="K5" s="26"/>
      <c r="L5" s="26"/>
      <c r="M5" s="26"/>
      <c r="N5" s="26"/>
      <c r="O5" s="26"/>
      <c r="P5" s="26"/>
      <c r="Q5" s="26"/>
      <c r="R5" s="26"/>
      <c r="S5" s="26"/>
      <c r="T5" s="26"/>
      <c r="U5" s="26"/>
    </row>
    <row r="6" spans="1:21" ht="21" x14ac:dyDescent="0.25">
      <c r="A6" s="381"/>
      <c r="B6" s="284" t="s">
        <v>580</v>
      </c>
      <c r="C6" s="386"/>
      <c r="D6" s="26"/>
      <c r="E6" s="26"/>
      <c r="F6" s="26"/>
      <c r="G6" s="26"/>
      <c r="H6" s="26"/>
      <c r="I6" s="26"/>
      <c r="J6" s="26"/>
      <c r="K6" s="26"/>
      <c r="L6" s="26"/>
      <c r="M6" s="26"/>
      <c r="N6" s="26"/>
      <c r="O6" s="26"/>
      <c r="P6" s="26"/>
      <c r="Q6" s="26"/>
      <c r="R6" s="26"/>
      <c r="S6" s="26"/>
      <c r="T6" s="26"/>
      <c r="U6" s="26"/>
    </row>
    <row r="7" spans="1:21" ht="21" x14ac:dyDescent="0.25">
      <c r="A7" s="381"/>
      <c r="B7" s="284" t="s">
        <v>581</v>
      </c>
      <c r="C7" s="386"/>
      <c r="D7" s="26"/>
      <c r="E7" s="26"/>
      <c r="F7" s="26"/>
      <c r="G7" s="26"/>
      <c r="H7" s="26"/>
      <c r="I7" s="26"/>
      <c r="J7" s="26"/>
      <c r="K7" s="26"/>
      <c r="L7" s="26"/>
      <c r="M7" s="26"/>
      <c r="N7" s="26"/>
      <c r="O7" s="26"/>
      <c r="P7" s="26"/>
      <c r="Q7" s="26"/>
      <c r="R7" s="26"/>
      <c r="S7" s="26"/>
      <c r="T7" s="26"/>
      <c r="U7" s="26"/>
    </row>
    <row r="8" spans="1:21" ht="21" x14ac:dyDescent="0.25">
      <c r="A8" s="381"/>
      <c r="B8" s="284" t="s">
        <v>1080</v>
      </c>
      <c r="C8" s="386"/>
      <c r="D8" s="26"/>
      <c r="E8" s="26"/>
      <c r="F8" s="26"/>
      <c r="G8" s="26"/>
      <c r="H8" s="26"/>
      <c r="I8" s="26"/>
      <c r="J8" s="26"/>
      <c r="K8" s="26"/>
      <c r="L8" s="26"/>
      <c r="M8" s="26"/>
      <c r="N8" s="26"/>
      <c r="O8" s="26"/>
      <c r="P8" s="26"/>
      <c r="Q8" s="26"/>
      <c r="R8" s="26"/>
      <c r="S8" s="26"/>
      <c r="T8" s="26"/>
      <c r="U8" s="26"/>
    </row>
    <row r="9" spans="1:21" ht="21" x14ac:dyDescent="0.25">
      <c r="A9" s="381"/>
      <c r="B9" s="284" t="s">
        <v>530</v>
      </c>
      <c r="C9" s="386"/>
      <c r="D9" s="26"/>
      <c r="E9" s="26"/>
      <c r="F9" s="26"/>
      <c r="G9" s="26"/>
      <c r="H9" s="26"/>
      <c r="I9" s="26"/>
      <c r="J9" s="26"/>
      <c r="K9" s="26"/>
      <c r="L9" s="26"/>
      <c r="M9" s="26"/>
      <c r="N9" s="26"/>
      <c r="O9" s="26"/>
      <c r="P9" s="26"/>
      <c r="Q9" s="26"/>
      <c r="R9" s="26"/>
      <c r="S9" s="26"/>
      <c r="T9" s="26"/>
      <c r="U9" s="26"/>
    </row>
    <row r="10" spans="1:21" ht="21" x14ac:dyDescent="0.25">
      <c r="A10" s="381" t="s">
        <v>583</v>
      </c>
      <c r="B10" s="284" t="s">
        <v>543</v>
      </c>
      <c r="C10" s="386"/>
      <c r="D10" s="26"/>
      <c r="E10" s="26"/>
      <c r="F10" s="26"/>
      <c r="G10" s="26"/>
      <c r="H10" s="26"/>
      <c r="I10" s="26"/>
      <c r="J10" s="26"/>
      <c r="K10" s="26"/>
      <c r="L10" s="26"/>
      <c r="M10" s="26"/>
      <c r="N10" s="26"/>
      <c r="O10" s="26"/>
      <c r="P10" s="26"/>
      <c r="Q10" s="26"/>
      <c r="R10" s="26"/>
      <c r="S10" s="26"/>
      <c r="T10" s="26"/>
      <c r="U10" s="26"/>
    </row>
    <row r="11" spans="1:21" ht="21" x14ac:dyDescent="0.25">
      <c r="A11" s="381"/>
      <c r="B11" s="284" t="s">
        <v>584</v>
      </c>
      <c r="C11" s="386"/>
      <c r="D11" s="26"/>
      <c r="E11" s="26"/>
      <c r="F11" s="26"/>
      <c r="G11" s="26"/>
      <c r="H11" s="26"/>
      <c r="I11" s="26"/>
      <c r="J11" s="26"/>
      <c r="K11" s="26"/>
      <c r="L11" s="26"/>
      <c r="M11" s="26"/>
      <c r="N11" s="26"/>
      <c r="O11" s="26"/>
      <c r="P11" s="26"/>
      <c r="Q11" s="26"/>
      <c r="R11" s="26"/>
      <c r="S11" s="26"/>
      <c r="T11" s="26"/>
      <c r="U11" s="26"/>
    </row>
    <row r="12" spans="1:21" ht="21" x14ac:dyDescent="0.25">
      <c r="A12" s="381"/>
      <c r="B12" s="284" t="s">
        <v>585</v>
      </c>
      <c r="C12" s="386"/>
      <c r="D12" s="26"/>
      <c r="E12" s="26"/>
      <c r="F12" s="26"/>
      <c r="G12" s="26"/>
      <c r="H12" s="26"/>
      <c r="I12" s="26"/>
      <c r="J12" s="26"/>
      <c r="K12" s="26"/>
      <c r="L12" s="26"/>
      <c r="M12" s="26"/>
      <c r="N12" s="26"/>
      <c r="O12" s="26"/>
      <c r="P12" s="26"/>
      <c r="Q12" s="26"/>
      <c r="R12" s="26"/>
      <c r="S12" s="26"/>
      <c r="T12" s="26"/>
      <c r="U12" s="26"/>
    </row>
    <row r="13" spans="1:21" ht="21" x14ac:dyDescent="0.25">
      <c r="A13" s="381"/>
      <c r="B13" s="284" t="s">
        <v>586</v>
      </c>
      <c r="C13" s="386"/>
      <c r="D13" s="26"/>
      <c r="E13" s="26"/>
      <c r="F13" s="26"/>
      <c r="G13" s="26"/>
      <c r="H13" s="26"/>
      <c r="I13" s="26"/>
      <c r="J13" s="26"/>
      <c r="K13" s="26"/>
      <c r="L13" s="26"/>
      <c r="M13" s="26"/>
      <c r="N13" s="26"/>
      <c r="O13" s="26"/>
      <c r="P13" s="26"/>
      <c r="Q13" s="26"/>
      <c r="R13" s="26"/>
      <c r="S13" s="26"/>
      <c r="T13" s="26"/>
      <c r="U13" s="26"/>
    </row>
    <row r="14" spans="1:21" ht="21" x14ac:dyDescent="0.25">
      <c r="A14" s="381"/>
      <c r="B14" s="284" t="s">
        <v>587</v>
      </c>
      <c r="C14" s="386"/>
      <c r="D14" s="26"/>
      <c r="E14" s="26"/>
      <c r="F14" s="26"/>
      <c r="G14" s="26"/>
      <c r="H14" s="26"/>
      <c r="I14" s="26"/>
      <c r="J14" s="26"/>
      <c r="K14" s="26"/>
      <c r="L14" s="26"/>
      <c r="M14" s="26"/>
      <c r="N14" s="26"/>
      <c r="O14" s="26"/>
      <c r="P14" s="26"/>
      <c r="Q14" s="26"/>
      <c r="R14" s="26"/>
      <c r="S14" s="26"/>
      <c r="T14" s="26"/>
      <c r="U14" s="26"/>
    </row>
    <row r="15" spans="1:21" ht="21" x14ac:dyDescent="0.25">
      <c r="A15" s="381"/>
      <c r="B15" s="284" t="s">
        <v>588</v>
      </c>
      <c r="C15" s="386"/>
      <c r="D15" s="26"/>
      <c r="E15" s="26"/>
      <c r="F15" s="26"/>
      <c r="G15" s="26"/>
      <c r="H15" s="26"/>
      <c r="I15" s="26"/>
      <c r="J15" s="26"/>
      <c r="K15" s="26"/>
      <c r="L15" s="26"/>
      <c r="M15" s="26"/>
      <c r="N15" s="26"/>
      <c r="O15" s="26"/>
      <c r="P15" s="26"/>
      <c r="Q15" s="26"/>
      <c r="R15" s="26"/>
      <c r="S15" s="26"/>
      <c r="T15" s="26"/>
      <c r="U15" s="26"/>
    </row>
    <row r="16" spans="1:21" ht="21" x14ac:dyDescent="0.25">
      <c r="A16" s="381"/>
      <c r="B16" s="284" t="s">
        <v>589</v>
      </c>
      <c r="C16" s="386"/>
      <c r="D16" s="26"/>
      <c r="E16" s="26"/>
      <c r="F16" s="26"/>
      <c r="G16" s="26"/>
      <c r="H16" s="26"/>
      <c r="I16" s="26"/>
      <c r="J16" s="26"/>
      <c r="K16" s="26"/>
      <c r="L16" s="26"/>
      <c r="M16" s="26"/>
      <c r="N16" s="26"/>
      <c r="O16" s="26"/>
      <c r="P16" s="26"/>
      <c r="Q16" s="26"/>
      <c r="R16" s="26"/>
      <c r="S16" s="26"/>
      <c r="T16" s="26"/>
      <c r="U16" s="26"/>
    </row>
    <row r="17" spans="1:21" ht="21" x14ac:dyDescent="0.25">
      <c r="A17" s="381"/>
      <c r="B17" s="284" t="s">
        <v>590</v>
      </c>
      <c r="C17" s="386"/>
      <c r="D17" s="26"/>
      <c r="E17" s="26"/>
      <c r="F17" s="26"/>
      <c r="G17" s="26"/>
      <c r="H17" s="26"/>
      <c r="I17" s="26"/>
      <c r="J17" s="26"/>
      <c r="K17" s="26"/>
      <c r="L17" s="26"/>
      <c r="M17" s="26"/>
      <c r="N17" s="26"/>
      <c r="O17" s="26"/>
      <c r="P17" s="26"/>
      <c r="Q17" s="26"/>
      <c r="R17" s="26"/>
      <c r="S17" s="26"/>
      <c r="T17" s="26"/>
      <c r="U17" s="26"/>
    </row>
    <row r="18" spans="1:21" ht="21" x14ac:dyDescent="0.25">
      <c r="A18" s="381"/>
      <c r="B18" s="284" t="s">
        <v>591</v>
      </c>
      <c r="C18" s="386"/>
      <c r="D18" s="26"/>
      <c r="E18" s="26"/>
      <c r="F18" s="26"/>
      <c r="G18" s="26"/>
      <c r="H18" s="26"/>
      <c r="I18" s="26"/>
      <c r="J18" s="26"/>
      <c r="K18" s="26"/>
      <c r="L18" s="26"/>
      <c r="M18" s="26"/>
      <c r="N18" s="26"/>
      <c r="O18" s="26"/>
      <c r="P18" s="26"/>
      <c r="Q18" s="26"/>
      <c r="R18" s="26"/>
      <c r="S18" s="26"/>
      <c r="T18" s="26"/>
      <c r="U18" s="26"/>
    </row>
    <row r="19" spans="1:21" ht="21" x14ac:dyDescent="0.25">
      <c r="A19" s="381"/>
      <c r="B19" s="284" t="s">
        <v>602</v>
      </c>
      <c r="C19" s="386"/>
      <c r="D19" s="26"/>
      <c r="E19" s="26"/>
      <c r="F19" s="26"/>
      <c r="G19" s="26"/>
      <c r="H19" s="26"/>
      <c r="I19" s="26"/>
      <c r="J19" s="26"/>
      <c r="K19" s="26"/>
      <c r="L19" s="26"/>
      <c r="M19" s="26"/>
      <c r="N19" s="26"/>
      <c r="O19" s="26"/>
      <c r="P19" s="26"/>
      <c r="Q19" s="26"/>
      <c r="R19" s="26"/>
      <c r="S19" s="26"/>
      <c r="T19" s="26"/>
      <c r="U19" s="26"/>
    </row>
    <row r="20" spans="1:21" ht="21" x14ac:dyDescent="0.25">
      <c r="A20" s="381"/>
      <c r="B20" s="284" t="s">
        <v>592</v>
      </c>
      <c r="C20" s="386"/>
      <c r="D20" s="26"/>
      <c r="E20" s="26"/>
      <c r="F20" s="26"/>
      <c r="G20" s="26"/>
      <c r="H20" s="26"/>
      <c r="I20" s="26"/>
      <c r="J20" s="26"/>
      <c r="K20" s="26"/>
      <c r="L20" s="26"/>
      <c r="M20" s="26"/>
      <c r="N20" s="26"/>
      <c r="O20" s="26"/>
      <c r="P20" s="26"/>
      <c r="Q20" s="26"/>
      <c r="R20" s="26"/>
      <c r="S20" s="26"/>
      <c r="T20" s="26"/>
      <c r="U20" s="26"/>
    </row>
    <row r="21" spans="1:21" ht="21" x14ac:dyDescent="0.25">
      <c r="A21" s="285" t="s">
        <v>593</v>
      </c>
      <c r="B21" s="284" t="s">
        <v>1081</v>
      </c>
      <c r="C21" s="283"/>
      <c r="D21" s="26"/>
      <c r="E21" s="26"/>
      <c r="F21" s="26"/>
      <c r="G21" s="26"/>
      <c r="H21" s="26"/>
      <c r="I21" s="26"/>
      <c r="J21" s="26"/>
      <c r="K21" s="26"/>
      <c r="L21" s="26"/>
      <c r="M21" s="26"/>
      <c r="N21" s="26"/>
      <c r="O21" s="26"/>
      <c r="P21" s="26"/>
      <c r="Q21" s="26"/>
      <c r="R21" s="26"/>
      <c r="S21" s="26"/>
      <c r="T21" s="26"/>
      <c r="U21" s="26"/>
    </row>
    <row r="22" spans="1:21" ht="21" x14ac:dyDescent="0.25">
      <c r="A22" s="285" t="s">
        <v>594</v>
      </c>
      <c r="B22" s="284" t="s">
        <v>595</v>
      </c>
      <c r="C22" s="283"/>
      <c r="D22" s="26"/>
      <c r="E22" s="26"/>
      <c r="F22" s="26"/>
      <c r="G22" s="26"/>
      <c r="H22" s="26"/>
      <c r="I22" s="26"/>
      <c r="J22" s="26"/>
      <c r="K22" s="26"/>
      <c r="L22" s="26"/>
      <c r="M22" s="26"/>
      <c r="N22" s="26"/>
      <c r="O22" s="26"/>
      <c r="P22" s="26"/>
      <c r="Q22" s="26"/>
      <c r="R22" s="26"/>
      <c r="S22" s="26"/>
      <c r="T22" s="26"/>
      <c r="U22" s="26"/>
    </row>
    <row r="23" spans="1:21" ht="43.5" customHeight="1" x14ac:dyDescent="0.25">
      <c r="A23" s="285" t="s">
        <v>596</v>
      </c>
      <c r="B23" s="284" t="s">
        <v>597</v>
      </c>
      <c r="C23" s="283"/>
      <c r="D23" s="26"/>
      <c r="E23" s="26"/>
      <c r="F23" s="26"/>
      <c r="G23" s="26"/>
      <c r="H23" s="26"/>
      <c r="I23" s="26"/>
      <c r="J23" s="26"/>
      <c r="K23" s="26"/>
      <c r="L23" s="26"/>
      <c r="M23" s="26"/>
      <c r="N23" s="26"/>
      <c r="O23" s="26"/>
      <c r="P23" s="26"/>
      <c r="Q23" s="26"/>
      <c r="R23" s="26"/>
      <c r="S23" s="26"/>
      <c r="T23" s="26"/>
      <c r="U23" s="26"/>
    </row>
    <row r="24" spans="1:21" ht="42" customHeight="1" x14ac:dyDescent="0.25">
      <c r="A24" s="285" t="s">
        <v>651</v>
      </c>
      <c r="B24" s="379" t="s">
        <v>598</v>
      </c>
      <c r="C24" s="386"/>
      <c r="D24" s="26"/>
      <c r="E24" s="26"/>
      <c r="F24" s="26"/>
      <c r="G24" s="26"/>
      <c r="H24" s="26"/>
      <c r="I24" s="26"/>
      <c r="J24" s="26"/>
      <c r="K24" s="26"/>
      <c r="L24" s="26"/>
      <c r="M24" s="26"/>
      <c r="N24" s="26"/>
      <c r="O24" s="26"/>
      <c r="P24" s="26"/>
      <c r="Q24" s="26"/>
      <c r="R24" s="26"/>
      <c r="S24" s="26"/>
      <c r="T24" s="26"/>
      <c r="U24" s="26"/>
    </row>
    <row r="25" spans="1:21" ht="65.45" customHeight="1" x14ac:dyDescent="0.25">
      <c r="A25" s="285" t="s">
        <v>652</v>
      </c>
      <c r="B25" s="379"/>
      <c r="C25" s="386"/>
      <c r="D25" s="26"/>
      <c r="E25" s="26"/>
      <c r="F25" s="26"/>
      <c r="G25" s="26"/>
      <c r="H25" s="26"/>
      <c r="I25" s="26"/>
      <c r="J25" s="26"/>
      <c r="K25" s="26"/>
      <c r="L25" s="26"/>
      <c r="M25" s="26"/>
      <c r="N25" s="26"/>
      <c r="O25" s="26"/>
      <c r="P25" s="26"/>
      <c r="Q25" s="26"/>
      <c r="R25" s="26"/>
      <c r="S25" s="26"/>
      <c r="T25" s="26"/>
      <c r="U25" s="26"/>
    </row>
    <row r="26" spans="1:21" ht="21" customHeight="1" x14ac:dyDescent="0.25">
      <c r="A26" s="410" t="s">
        <v>1093</v>
      </c>
      <c r="B26" s="288" t="s">
        <v>1082</v>
      </c>
      <c r="C26" s="283"/>
      <c r="D26" s="26"/>
      <c r="E26" s="26"/>
      <c r="F26" s="26"/>
      <c r="G26" s="26"/>
      <c r="H26" s="26"/>
      <c r="I26" s="26"/>
      <c r="J26" s="26"/>
      <c r="K26" s="26"/>
      <c r="L26" s="26"/>
      <c r="M26" s="26"/>
      <c r="N26" s="26"/>
      <c r="O26" s="26"/>
      <c r="P26" s="26"/>
      <c r="Q26" s="26"/>
      <c r="R26" s="26"/>
      <c r="S26" s="26"/>
      <c r="T26" s="26"/>
      <c r="U26" s="26"/>
    </row>
    <row r="27" spans="1:21" ht="21" x14ac:dyDescent="0.25">
      <c r="A27" s="411"/>
      <c r="B27" s="284" t="s">
        <v>1083</v>
      </c>
      <c r="C27" s="283"/>
      <c r="D27" s="26"/>
      <c r="E27" s="26"/>
      <c r="F27" s="26"/>
      <c r="G27" s="26"/>
      <c r="H27" s="26"/>
      <c r="I27" s="26"/>
      <c r="J27" s="26"/>
      <c r="K27" s="26"/>
      <c r="L27" s="26"/>
      <c r="M27" s="26"/>
      <c r="N27" s="26"/>
      <c r="O27" s="26"/>
      <c r="P27" s="26"/>
      <c r="Q27" s="26"/>
      <c r="R27" s="26"/>
      <c r="S27" s="26"/>
      <c r="T27" s="26"/>
      <c r="U27" s="26"/>
    </row>
    <row r="28" spans="1:21" ht="21" x14ac:dyDescent="0.25">
      <c r="A28" s="412"/>
      <c r="B28" s="284" t="s">
        <v>1084</v>
      </c>
      <c r="C28" s="283"/>
      <c r="D28" s="26"/>
      <c r="E28" s="26"/>
      <c r="F28" s="26"/>
      <c r="G28" s="26"/>
      <c r="H28" s="26"/>
      <c r="I28" s="26"/>
      <c r="J28" s="26"/>
      <c r="K28" s="26"/>
      <c r="L28" s="26"/>
      <c r="M28" s="26"/>
      <c r="N28" s="26"/>
      <c r="O28" s="26"/>
      <c r="P28" s="26"/>
      <c r="Q28" s="26"/>
      <c r="R28" s="26"/>
      <c r="S28" s="26"/>
      <c r="T28" s="26"/>
      <c r="U28" s="26"/>
    </row>
    <row r="29" spans="1:21" ht="21" x14ac:dyDescent="0.25">
      <c r="A29" s="407" t="s">
        <v>1085</v>
      </c>
      <c r="B29" s="284" t="s">
        <v>42</v>
      </c>
      <c r="C29" s="283"/>
      <c r="D29" s="26"/>
      <c r="E29" s="26"/>
      <c r="F29" s="26"/>
      <c r="G29" s="26"/>
      <c r="H29" s="26"/>
      <c r="I29" s="26"/>
      <c r="J29" s="26"/>
      <c r="K29" s="26"/>
      <c r="L29" s="26"/>
      <c r="M29" s="26"/>
      <c r="N29" s="26"/>
      <c r="O29" s="26"/>
      <c r="P29" s="26"/>
      <c r="Q29" s="26"/>
      <c r="R29" s="26"/>
      <c r="S29" s="26"/>
      <c r="T29" s="26"/>
      <c r="U29" s="26"/>
    </row>
    <row r="30" spans="1:21" ht="21" x14ac:dyDescent="0.25">
      <c r="A30" s="408"/>
      <c r="B30" s="284" t="s">
        <v>530</v>
      </c>
      <c r="C30" s="283"/>
      <c r="D30" s="26"/>
      <c r="E30" s="26"/>
      <c r="F30" s="26"/>
      <c r="G30" s="26"/>
      <c r="H30" s="26"/>
      <c r="I30" s="26"/>
      <c r="J30" s="26"/>
      <c r="K30" s="26"/>
      <c r="L30" s="26"/>
      <c r="M30" s="26"/>
      <c r="N30" s="26"/>
      <c r="O30" s="26"/>
      <c r="P30" s="26"/>
      <c r="Q30" s="26"/>
      <c r="R30" s="26"/>
      <c r="S30" s="26"/>
      <c r="T30" s="26"/>
      <c r="U30" s="26"/>
    </row>
    <row r="31" spans="1:21" ht="21" x14ac:dyDescent="0.25">
      <c r="A31" s="408"/>
      <c r="B31" s="284" t="s">
        <v>37</v>
      </c>
      <c r="C31" s="283"/>
      <c r="D31" s="26"/>
      <c r="E31" s="26"/>
      <c r="F31" s="26"/>
      <c r="G31" s="26"/>
      <c r="H31" s="26"/>
      <c r="I31" s="26"/>
      <c r="J31" s="26"/>
      <c r="K31" s="26"/>
      <c r="L31" s="26"/>
      <c r="M31" s="26"/>
      <c r="N31" s="26"/>
      <c r="O31" s="26"/>
      <c r="P31" s="26"/>
      <c r="Q31" s="26"/>
      <c r="R31" s="26"/>
      <c r="S31" s="26"/>
      <c r="T31" s="26"/>
      <c r="U31" s="26"/>
    </row>
    <row r="32" spans="1:21" ht="21" x14ac:dyDescent="0.25">
      <c r="A32" s="408"/>
      <c r="B32" s="284" t="s">
        <v>1086</v>
      </c>
      <c r="C32" s="283"/>
      <c r="D32" s="26"/>
      <c r="E32" s="26"/>
      <c r="F32" s="26"/>
      <c r="G32" s="26"/>
      <c r="H32" s="26"/>
      <c r="I32" s="26"/>
      <c r="J32" s="26"/>
      <c r="K32" s="26"/>
      <c r="L32" s="26"/>
      <c r="M32" s="26"/>
      <c r="N32" s="26"/>
      <c r="O32" s="26"/>
      <c r="P32" s="26"/>
      <c r="Q32" s="26"/>
      <c r="R32" s="26"/>
      <c r="S32" s="26"/>
      <c r="T32" s="26"/>
      <c r="U32" s="26"/>
    </row>
    <row r="33" spans="1:21" ht="42" x14ac:dyDescent="0.25">
      <c r="A33" s="409"/>
      <c r="B33" s="284" t="s">
        <v>1087</v>
      </c>
      <c r="C33" s="283"/>
      <c r="D33" s="26"/>
      <c r="E33" s="26"/>
      <c r="F33" s="26"/>
      <c r="G33" s="26"/>
      <c r="H33" s="26"/>
      <c r="I33" s="26"/>
      <c r="J33" s="26"/>
      <c r="K33" s="26"/>
      <c r="L33" s="26"/>
      <c r="M33" s="26"/>
      <c r="N33" s="26"/>
      <c r="O33" s="26"/>
      <c r="P33" s="26"/>
      <c r="Q33" s="26"/>
      <c r="R33" s="26"/>
      <c r="S33" s="26"/>
      <c r="T33" s="26"/>
      <c r="U33" s="26"/>
    </row>
    <row r="34" spans="1:21" ht="21" customHeight="1" x14ac:dyDescent="0.25">
      <c r="A34" s="381" t="s">
        <v>1095</v>
      </c>
      <c r="B34" s="284" t="s">
        <v>530</v>
      </c>
      <c r="C34" s="386"/>
      <c r="D34" s="26"/>
      <c r="E34" s="26"/>
      <c r="F34" s="26"/>
      <c r="G34" s="26"/>
      <c r="H34" s="26"/>
      <c r="I34" s="26"/>
      <c r="J34" s="26"/>
      <c r="K34" s="26"/>
      <c r="L34" s="26"/>
      <c r="M34" s="26"/>
      <c r="N34" s="26"/>
      <c r="O34" s="26"/>
      <c r="P34" s="26"/>
      <c r="Q34" s="26"/>
      <c r="R34" s="26"/>
      <c r="S34" s="26"/>
      <c r="T34" s="26"/>
      <c r="U34" s="26"/>
    </row>
    <row r="35" spans="1:21" ht="21" x14ac:dyDescent="0.25">
      <c r="A35" s="381"/>
      <c r="B35" s="284" t="s">
        <v>602</v>
      </c>
      <c r="C35" s="386"/>
      <c r="D35" s="26"/>
      <c r="E35" s="26"/>
      <c r="F35" s="26"/>
      <c r="G35" s="26"/>
      <c r="H35" s="26"/>
      <c r="I35" s="26"/>
      <c r="J35" s="26"/>
      <c r="K35" s="26"/>
      <c r="L35" s="26"/>
      <c r="M35" s="26"/>
      <c r="N35" s="26"/>
      <c r="O35" s="26"/>
      <c r="P35" s="26"/>
      <c r="Q35" s="26"/>
      <c r="R35" s="26"/>
      <c r="S35" s="26"/>
      <c r="T35" s="26"/>
      <c r="U35" s="26"/>
    </row>
    <row r="36" spans="1:21" ht="21" x14ac:dyDescent="0.25">
      <c r="A36" s="381"/>
      <c r="B36" s="284" t="s">
        <v>603</v>
      </c>
      <c r="C36" s="386"/>
      <c r="D36" s="26"/>
      <c r="E36" s="26"/>
      <c r="F36" s="26"/>
      <c r="G36" s="26"/>
      <c r="H36" s="26"/>
      <c r="I36" s="26"/>
      <c r="J36" s="26"/>
      <c r="K36" s="26"/>
      <c r="L36" s="26"/>
      <c r="M36" s="26"/>
      <c r="N36" s="26"/>
      <c r="O36" s="26"/>
      <c r="P36" s="26"/>
      <c r="Q36" s="26"/>
      <c r="R36" s="26"/>
      <c r="S36" s="26"/>
      <c r="T36" s="26"/>
      <c r="U36" s="26"/>
    </row>
    <row r="37" spans="1:21" ht="21" x14ac:dyDescent="0.25">
      <c r="A37" s="381"/>
      <c r="B37" s="284" t="s">
        <v>604</v>
      </c>
      <c r="C37" s="386"/>
      <c r="D37" s="26"/>
      <c r="E37" s="26"/>
      <c r="F37" s="26"/>
      <c r="G37" s="26"/>
      <c r="H37" s="26"/>
      <c r="I37" s="26"/>
      <c r="J37" s="26"/>
      <c r="K37" s="26"/>
      <c r="L37" s="26"/>
      <c r="M37" s="26"/>
      <c r="N37" s="26"/>
      <c r="O37" s="26"/>
      <c r="P37" s="26"/>
      <c r="Q37" s="26"/>
      <c r="R37" s="26"/>
      <c r="S37" s="26"/>
      <c r="T37" s="26"/>
      <c r="U37" s="26"/>
    </row>
    <row r="38" spans="1:21" ht="21" x14ac:dyDescent="0.25">
      <c r="A38" s="381"/>
      <c r="B38" s="284" t="s">
        <v>605</v>
      </c>
      <c r="C38" s="386"/>
      <c r="D38" s="26"/>
      <c r="E38" s="26"/>
      <c r="F38" s="26"/>
      <c r="G38" s="26"/>
      <c r="H38" s="26"/>
      <c r="I38" s="26"/>
      <c r="J38" s="26"/>
      <c r="K38" s="26"/>
      <c r="L38" s="26"/>
      <c r="M38" s="26"/>
      <c r="N38" s="26"/>
      <c r="O38" s="26"/>
      <c r="P38" s="26"/>
      <c r="Q38" s="26"/>
      <c r="R38" s="26"/>
      <c r="S38" s="26"/>
      <c r="T38" s="26"/>
      <c r="U38" s="26"/>
    </row>
    <row r="39" spans="1:21" ht="21" x14ac:dyDescent="0.25">
      <c r="A39" s="381"/>
      <c r="B39" s="284" t="s">
        <v>653</v>
      </c>
      <c r="C39" s="386"/>
      <c r="D39" s="26"/>
      <c r="E39" s="26"/>
      <c r="F39" s="26"/>
      <c r="G39" s="26"/>
      <c r="H39" s="26"/>
      <c r="I39" s="26"/>
      <c r="J39" s="26"/>
      <c r="K39" s="26"/>
      <c r="L39" s="26"/>
      <c r="M39" s="26"/>
      <c r="N39" s="26"/>
      <c r="O39" s="26"/>
      <c r="P39" s="26"/>
      <c r="Q39" s="26"/>
      <c r="R39" s="26"/>
      <c r="S39" s="26"/>
      <c r="T39" s="26"/>
      <c r="U39" s="26"/>
    </row>
    <row r="40" spans="1:21" ht="21" x14ac:dyDescent="0.25">
      <c r="A40" s="381"/>
      <c r="B40" s="284" t="s">
        <v>654</v>
      </c>
      <c r="C40" s="386"/>
      <c r="D40" s="26"/>
      <c r="E40" s="26"/>
      <c r="F40" s="26"/>
      <c r="G40" s="26"/>
      <c r="H40" s="26"/>
      <c r="I40" s="26"/>
      <c r="J40" s="26"/>
      <c r="K40" s="26"/>
      <c r="L40" s="26"/>
      <c r="M40" s="26"/>
      <c r="N40" s="26"/>
      <c r="O40" s="26"/>
      <c r="P40" s="26"/>
      <c r="Q40" s="26"/>
      <c r="R40" s="26"/>
      <c r="S40" s="26"/>
      <c r="T40" s="26"/>
      <c r="U40" s="26"/>
    </row>
    <row r="41" spans="1:21" ht="21" x14ac:dyDescent="0.25">
      <c r="A41" s="381"/>
      <c r="B41" s="284" t="s">
        <v>655</v>
      </c>
      <c r="C41" s="386"/>
      <c r="D41" s="26"/>
      <c r="E41" s="26"/>
      <c r="F41" s="26"/>
      <c r="G41" s="26"/>
      <c r="H41" s="26"/>
      <c r="I41" s="26"/>
      <c r="J41" s="26"/>
      <c r="K41" s="26"/>
      <c r="L41" s="26"/>
      <c r="M41" s="26"/>
      <c r="N41" s="26"/>
      <c r="O41" s="26"/>
      <c r="P41" s="26"/>
      <c r="Q41" s="26"/>
      <c r="R41" s="26"/>
      <c r="S41" s="26"/>
      <c r="T41" s="26"/>
      <c r="U41" s="26"/>
    </row>
    <row r="42" spans="1:21" ht="21" customHeight="1" x14ac:dyDescent="0.25">
      <c r="A42" s="381" t="s">
        <v>1096</v>
      </c>
      <c r="B42" s="284" t="s">
        <v>530</v>
      </c>
      <c r="C42" s="386"/>
      <c r="D42" s="26"/>
      <c r="E42" s="26"/>
      <c r="F42" s="26"/>
      <c r="G42" s="26"/>
      <c r="H42" s="26"/>
      <c r="I42" s="26"/>
      <c r="J42" s="26"/>
      <c r="K42" s="26"/>
      <c r="L42" s="26"/>
      <c r="M42" s="26"/>
      <c r="N42" s="26"/>
      <c r="O42" s="26"/>
      <c r="P42" s="26"/>
      <c r="Q42" s="26"/>
      <c r="R42" s="26"/>
      <c r="S42" s="26"/>
      <c r="T42" s="26"/>
      <c r="U42" s="26"/>
    </row>
    <row r="43" spans="1:21" ht="21" x14ac:dyDescent="0.25">
      <c r="A43" s="381"/>
      <c r="B43" s="284" t="s">
        <v>602</v>
      </c>
      <c r="C43" s="386"/>
      <c r="D43" s="26"/>
      <c r="E43" s="26"/>
      <c r="F43" s="26"/>
      <c r="G43" s="26"/>
      <c r="H43" s="26"/>
      <c r="I43" s="26"/>
      <c r="J43" s="26"/>
      <c r="K43" s="26"/>
      <c r="L43" s="26"/>
      <c r="M43" s="26"/>
      <c r="N43" s="26"/>
      <c r="O43" s="26"/>
      <c r="P43" s="26"/>
      <c r="Q43" s="26"/>
      <c r="R43" s="26"/>
      <c r="S43" s="26"/>
      <c r="T43" s="26"/>
      <c r="U43" s="26"/>
    </row>
    <row r="44" spans="1:21" ht="21" x14ac:dyDescent="0.25">
      <c r="A44" s="381"/>
      <c r="B44" s="284" t="s">
        <v>605</v>
      </c>
      <c r="C44" s="386"/>
      <c r="D44" s="26"/>
      <c r="E44" s="26"/>
      <c r="F44" s="26"/>
      <c r="G44" s="26"/>
      <c r="H44" s="26"/>
      <c r="I44" s="26"/>
      <c r="J44" s="26"/>
      <c r="K44" s="26"/>
      <c r="L44" s="26"/>
      <c r="M44" s="26"/>
      <c r="N44" s="26"/>
      <c r="O44" s="26"/>
      <c r="P44" s="26"/>
      <c r="Q44" s="26"/>
      <c r="R44" s="26"/>
      <c r="S44" s="26"/>
      <c r="T44" s="26"/>
      <c r="U44" s="26"/>
    </row>
    <row r="45" spans="1:21" ht="21" customHeight="1" x14ac:dyDescent="0.25">
      <c r="A45" s="407" t="s">
        <v>1088</v>
      </c>
      <c r="B45" s="284" t="s">
        <v>42</v>
      </c>
      <c r="C45" s="283"/>
      <c r="D45" s="26"/>
      <c r="E45" s="26"/>
      <c r="F45" s="26"/>
      <c r="G45" s="26"/>
      <c r="H45" s="26"/>
      <c r="I45" s="26"/>
      <c r="J45" s="26"/>
      <c r="K45" s="26"/>
      <c r="L45" s="26"/>
      <c r="M45" s="26"/>
      <c r="N45" s="26"/>
      <c r="O45" s="26"/>
      <c r="P45" s="26"/>
      <c r="Q45" s="26"/>
      <c r="R45" s="26"/>
      <c r="S45" s="26"/>
      <c r="T45" s="26"/>
      <c r="U45" s="26"/>
    </row>
    <row r="46" spans="1:21" ht="21" x14ac:dyDescent="0.25">
      <c r="A46" s="408"/>
      <c r="B46" s="284" t="s">
        <v>530</v>
      </c>
      <c r="C46" s="283"/>
      <c r="D46" s="26"/>
      <c r="E46" s="26"/>
      <c r="F46" s="26"/>
      <c r="G46" s="26"/>
      <c r="H46" s="26"/>
      <c r="I46" s="26"/>
      <c r="J46" s="26"/>
      <c r="K46" s="26"/>
      <c r="L46" s="26"/>
      <c r="M46" s="26"/>
      <c r="N46" s="26"/>
      <c r="O46" s="26"/>
      <c r="P46" s="26"/>
      <c r="Q46" s="26"/>
      <c r="R46" s="26"/>
      <c r="S46" s="26"/>
      <c r="T46" s="26"/>
      <c r="U46" s="26"/>
    </row>
    <row r="47" spans="1:21" ht="21" x14ac:dyDescent="0.25">
      <c r="A47" s="408"/>
      <c r="B47" s="284" t="s">
        <v>37</v>
      </c>
      <c r="C47" s="283"/>
      <c r="D47" s="26"/>
      <c r="E47" s="26"/>
      <c r="F47" s="26"/>
      <c r="G47" s="26"/>
      <c r="H47" s="26"/>
      <c r="I47" s="26"/>
      <c r="J47" s="26"/>
      <c r="K47" s="26"/>
      <c r="L47" s="26"/>
      <c r="M47" s="26"/>
      <c r="N47" s="26"/>
      <c r="O47" s="26"/>
      <c r="P47" s="26"/>
      <c r="Q47" s="26"/>
      <c r="R47" s="26"/>
      <c r="S47" s="26"/>
      <c r="T47" s="26"/>
      <c r="U47" s="26"/>
    </row>
    <row r="48" spans="1:21" ht="21" x14ac:dyDescent="0.25">
      <c r="A48" s="409"/>
      <c r="B48" s="284" t="s">
        <v>1086</v>
      </c>
      <c r="C48" s="283"/>
      <c r="D48" s="26"/>
      <c r="E48" s="26"/>
      <c r="F48" s="26"/>
      <c r="G48" s="26"/>
      <c r="H48" s="26"/>
      <c r="I48" s="26"/>
      <c r="J48" s="26"/>
      <c r="K48" s="26"/>
      <c r="L48" s="26"/>
      <c r="M48" s="26"/>
      <c r="N48" s="26"/>
      <c r="O48" s="26"/>
      <c r="P48" s="26"/>
      <c r="Q48" s="26"/>
      <c r="R48" s="26"/>
      <c r="S48" s="26"/>
      <c r="T48" s="26"/>
      <c r="U48" s="26"/>
    </row>
    <row r="49" spans="1:21" ht="21" customHeight="1" x14ac:dyDescent="0.25">
      <c r="A49" s="407" t="s">
        <v>1089</v>
      </c>
      <c r="B49" s="284" t="s">
        <v>42</v>
      </c>
      <c r="C49" s="283"/>
      <c r="D49" s="26"/>
      <c r="E49" s="26"/>
      <c r="F49" s="26"/>
      <c r="G49" s="26"/>
      <c r="H49" s="26"/>
      <c r="I49" s="26"/>
      <c r="J49" s="26"/>
      <c r="K49" s="26"/>
      <c r="L49" s="26"/>
      <c r="M49" s="26"/>
      <c r="N49" s="26"/>
      <c r="O49" s="26"/>
      <c r="P49" s="26"/>
      <c r="Q49" s="26"/>
      <c r="R49" s="26"/>
      <c r="S49" s="26"/>
      <c r="T49" s="26"/>
      <c r="U49" s="26"/>
    </row>
    <row r="50" spans="1:21" ht="42" x14ac:dyDescent="0.25">
      <c r="A50" s="409"/>
      <c r="B50" s="284" t="s">
        <v>1090</v>
      </c>
      <c r="C50" s="283"/>
      <c r="D50" s="26"/>
      <c r="E50" s="26"/>
      <c r="F50" s="26"/>
      <c r="G50" s="26"/>
      <c r="H50" s="26"/>
      <c r="I50" s="26"/>
      <c r="J50" s="26"/>
      <c r="K50" s="26"/>
      <c r="L50" s="26"/>
      <c r="M50" s="26"/>
      <c r="N50" s="26"/>
      <c r="O50" s="26"/>
      <c r="P50" s="26"/>
      <c r="Q50" s="26"/>
      <c r="R50" s="26"/>
      <c r="S50" s="26"/>
      <c r="T50" s="26"/>
      <c r="U50" s="26"/>
    </row>
    <row r="51" spans="1:21" ht="21" customHeight="1" x14ac:dyDescent="0.25">
      <c r="A51" s="381" t="s">
        <v>625</v>
      </c>
      <c r="B51" s="284" t="s">
        <v>626</v>
      </c>
      <c r="C51" s="386"/>
      <c r="D51" s="26"/>
      <c r="E51" s="26"/>
      <c r="F51" s="26"/>
      <c r="G51" s="26"/>
      <c r="H51" s="26"/>
      <c r="I51" s="26"/>
      <c r="J51" s="26"/>
      <c r="K51" s="26"/>
      <c r="L51" s="26"/>
      <c r="M51" s="26"/>
      <c r="N51" s="26"/>
      <c r="O51" s="26"/>
      <c r="P51" s="26"/>
      <c r="Q51" s="26"/>
      <c r="R51" s="26"/>
      <c r="S51" s="26"/>
      <c r="T51" s="26"/>
      <c r="U51" s="26"/>
    </row>
    <row r="52" spans="1:21" ht="21" x14ac:dyDescent="0.25">
      <c r="A52" s="381"/>
      <c r="B52" s="284" t="s">
        <v>627</v>
      </c>
      <c r="C52" s="386"/>
      <c r="D52" s="26"/>
      <c r="E52" s="26"/>
      <c r="F52" s="26"/>
      <c r="G52" s="26"/>
      <c r="H52" s="26"/>
      <c r="I52" s="26"/>
      <c r="J52" s="26"/>
      <c r="K52" s="26"/>
      <c r="L52" s="26"/>
      <c r="M52" s="26"/>
      <c r="N52" s="26"/>
      <c r="O52" s="26"/>
      <c r="P52" s="26"/>
      <c r="Q52" s="26"/>
      <c r="R52" s="26"/>
      <c r="S52" s="26"/>
      <c r="T52" s="26"/>
      <c r="U52" s="26"/>
    </row>
    <row r="53" spans="1:21" ht="21" x14ac:dyDescent="0.25">
      <c r="A53" s="381"/>
      <c r="B53" s="284" t="s">
        <v>628</v>
      </c>
      <c r="C53" s="386"/>
      <c r="D53" s="26"/>
      <c r="E53" s="26"/>
      <c r="F53" s="26"/>
      <c r="G53" s="26"/>
      <c r="H53" s="26"/>
      <c r="I53" s="26"/>
      <c r="J53" s="26"/>
      <c r="K53" s="26"/>
      <c r="L53" s="26"/>
      <c r="M53" s="26"/>
      <c r="N53" s="26"/>
      <c r="O53" s="26"/>
      <c r="P53" s="26"/>
      <c r="Q53" s="26"/>
      <c r="R53" s="26"/>
      <c r="S53" s="26"/>
      <c r="T53" s="26"/>
      <c r="U53" s="26"/>
    </row>
    <row r="54" spans="1:21" ht="42" customHeight="1" x14ac:dyDescent="0.25">
      <c r="A54" s="381" t="s">
        <v>1094</v>
      </c>
      <c r="B54" s="284" t="s">
        <v>607</v>
      </c>
      <c r="C54" s="386"/>
      <c r="D54" s="26"/>
      <c r="E54" s="26"/>
      <c r="F54" s="26"/>
      <c r="G54" s="26"/>
      <c r="H54" s="26"/>
      <c r="I54" s="26"/>
      <c r="J54" s="26"/>
      <c r="K54" s="26"/>
      <c r="L54" s="26"/>
      <c r="M54" s="26"/>
      <c r="N54" s="26"/>
      <c r="O54" s="26"/>
      <c r="P54" s="26"/>
      <c r="Q54" s="26"/>
      <c r="R54" s="26"/>
      <c r="S54" s="26"/>
      <c r="T54" s="26"/>
      <c r="U54" s="26"/>
    </row>
    <row r="55" spans="1:21" ht="21" x14ac:dyDescent="0.25">
      <c r="A55" s="381"/>
      <c r="B55" s="284" t="s">
        <v>630</v>
      </c>
      <c r="C55" s="386"/>
      <c r="D55" s="26"/>
      <c r="E55" s="26"/>
      <c r="F55" s="26"/>
      <c r="G55" s="26"/>
      <c r="H55" s="26"/>
      <c r="I55" s="26"/>
      <c r="J55" s="26"/>
      <c r="K55" s="26"/>
      <c r="L55" s="26"/>
      <c r="M55" s="26"/>
      <c r="N55" s="26"/>
      <c r="O55" s="26"/>
      <c r="P55" s="26"/>
      <c r="Q55" s="26"/>
      <c r="R55" s="26"/>
      <c r="S55" s="26"/>
      <c r="T55" s="26"/>
      <c r="U55" s="26"/>
    </row>
    <row r="56" spans="1:21" ht="42" x14ac:dyDescent="0.25">
      <c r="A56" s="381"/>
      <c r="B56" s="284" t="s">
        <v>631</v>
      </c>
      <c r="C56" s="386"/>
      <c r="D56" s="26"/>
      <c r="E56" s="26"/>
      <c r="F56" s="26"/>
      <c r="G56" s="26"/>
      <c r="H56" s="26"/>
      <c r="I56" s="26"/>
      <c r="J56" s="26"/>
      <c r="K56" s="26"/>
      <c r="L56" s="26"/>
      <c r="M56" s="26"/>
      <c r="N56" s="26"/>
      <c r="O56" s="26"/>
      <c r="P56" s="26"/>
      <c r="Q56" s="26"/>
      <c r="R56" s="26"/>
      <c r="S56" s="26"/>
      <c r="T56" s="26"/>
      <c r="U56" s="26"/>
    </row>
    <row r="57" spans="1:21" ht="21" x14ac:dyDescent="0.25">
      <c r="A57" s="285" t="s">
        <v>1091</v>
      </c>
      <c r="B57" s="284" t="s">
        <v>102</v>
      </c>
      <c r="C57" s="283"/>
      <c r="D57" s="26"/>
      <c r="E57" s="26"/>
      <c r="F57" s="26"/>
      <c r="G57" s="26"/>
      <c r="H57" s="26"/>
      <c r="I57" s="26"/>
      <c r="J57" s="26"/>
      <c r="K57" s="26"/>
      <c r="L57" s="26"/>
      <c r="M57" s="26"/>
      <c r="N57" s="26"/>
      <c r="O57" s="26"/>
      <c r="P57" s="26"/>
      <c r="Q57" s="26"/>
      <c r="R57" s="26"/>
      <c r="S57" s="26"/>
      <c r="T57" s="26"/>
      <c r="U57" s="26"/>
    </row>
    <row r="58" spans="1:21" ht="21" customHeight="1" x14ac:dyDescent="0.25">
      <c r="A58" s="413" t="s">
        <v>632</v>
      </c>
      <c r="B58" s="74" t="s">
        <v>530</v>
      </c>
      <c r="C58" s="389"/>
      <c r="D58" s="26"/>
      <c r="E58" s="26"/>
      <c r="F58" s="26"/>
      <c r="G58" s="26"/>
      <c r="H58" s="26"/>
      <c r="I58" s="26"/>
      <c r="J58" s="26"/>
      <c r="K58" s="26"/>
      <c r="L58" s="26"/>
      <c r="M58" s="26"/>
      <c r="N58" s="26"/>
      <c r="O58" s="26"/>
      <c r="P58" s="26"/>
      <c r="Q58" s="26"/>
      <c r="R58" s="26"/>
      <c r="S58" s="26"/>
      <c r="T58" s="26"/>
      <c r="U58" s="26"/>
    </row>
    <row r="59" spans="1:21" ht="21" x14ac:dyDescent="0.25">
      <c r="A59" s="413"/>
      <c r="B59" s="74" t="s">
        <v>602</v>
      </c>
      <c r="C59" s="389"/>
      <c r="D59" s="26"/>
      <c r="E59" s="26"/>
      <c r="F59" s="26"/>
      <c r="G59" s="26"/>
      <c r="H59" s="26"/>
      <c r="I59" s="26"/>
      <c r="J59" s="26"/>
      <c r="K59" s="26"/>
      <c r="L59" s="26"/>
      <c r="M59" s="26"/>
      <c r="N59" s="26"/>
      <c r="O59" s="26"/>
      <c r="P59" s="26"/>
      <c r="Q59" s="26"/>
      <c r="R59" s="26"/>
      <c r="S59" s="26"/>
      <c r="T59" s="26"/>
      <c r="U59" s="26"/>
    </row>
    <row r="60" spans="1:21" ht="21" x14ac:dyDescent="0.25">
      <c r="A60" s="413"/>
      <c r="B60" s="74" t="s">
        <v>603</v>
      </c>
      <c r="C60" s="389"/>
      <c r="D60" s="26"/>
      <c r="E60" s="26"/>
      <c r="F60" s="26"/>
      <c r="G60" s="26"/>
      <c r="H60" s="26"/>
      <c r="I60" s="26"/>
      <c r="J60" s="26"/>
      <c r="K60" s="26"/>
      <c r="L60" s="26"/>
      <c r="M60" s="26"/>
      <c r="N60" s="26"/>
      <c r="O60" s="26"/>
      <c r="P60" s="26"/>
      <c r="Q60" s="26"/>
      <c r="R60" s="26"/>
      <c r="S60" s="26"/>
      <c r="T60" s="26"/>
      <c r="U60" s="26"/>
    </row>
    <row r="61" spans="1:21" ht="21" x14ac:dyDescent="0.25">
      <c r="A61" s="413"/>
      <c r="B61" s="74" t="s">
        <v>604</v>
      </c>
      <c r="C61" s="389"/>
      <c r="D61" s="26"/>
      <c r="E61" s="26"/>
      <c r="F61" s="26"/>
      <c r="G61" s="26"/>
      <c r="H61" s="26"/>
      <c r="I61" s="26"/>
      <c r="J61" s="26"/>
      <c r="K61" s="26"/>
      <c r="L61" s="26"/>
      <c r="M61" s="26"/>
      <c r="N61" s="26"/>
      <c r="O61" s="26"/>
      <c r="P61" s="26"/>
      <c r="Q61" s="26"/>
      <c r="R61" s="26"/>
      <c r="S61" s="26"/>
      <c r="T61" s="26"/>
      <c r="U61" s="26"/>
    </row>
    <row r="62" spans="1:21" ht="21" x14ac:dyDescent="0.25">
      <c r="A62" s="413"/>
      <c r="B62" s="284" t="s">
        <v>653</v>
      </c>
      <c r="C62" s="389"/>
      <c r="D62" s="26"/>
      <c r="E62" s="26"/>
      <c r="F62" s="26"/>
      <c r="G62" s="26"/>
      <c r="H62" s="26"/>
      <c r="I62" s="26"/>
      <c r="J62" s="26"/>
      <c r="K62" s="26"/>
      <c r="L62" s="26"/>
      <c r="M62" s="26"/>
      <c r="N62" s="26"/>
      <c r="O62" s="26"/>
      <c r="P62" s="26"/>
      <c r="Q62" s="26"/>
      <c r="R62" s="26"/>
      <c r="S62" s="26"/>
      <c r="T62" s="26"/>
      <c r="U62" s="26"/>
    </row>
    <row r="63" spans="1:21" ht="21" x14ac:dyDescent="0.25">
      <c r="A63" s="413"/>
      <c r="B63" s="284" t="s">
        <v>654</v>
      </c>
      <c r="C63" s="389"/>
      <c r="D63" s="26"/>
      <c r="E63" s="26"/>
      <c r="F63" s="26"/>
      <c r="G63" s="26"/>
      <c r="H63" s="26"/>
      <c r="I63" s="26"/>
      <c r="J63" s="26"/>
      <c r="K63" s="26"/>
      <c r="L63" s="26"/>
      <c r="M63" s="26"/>
      <c r="N63" s="26"/>
      <c r="O63" s="26"/>
      <c r="P63" s="26"/>
      <c r="Q63" s="26"/>
      <c r="R63" s="26"/>
      <c r="S63" s="26"/>
      <c r="T63" s="26"/>
      <c r="U63" s="26"/>
    </row>
    <row r="64" spans="1:21" ht="21" x14ac:dyDescent="0.25">
      <c r="A64" s="413"/>
      <c r="B64" s="284" t="s">
        <v>655</v>
      </c>
      <c r="C64" s="389"/>
      <c r="D64" s="26"/>
      <c r="E64" s="26"/>
      <c r="F64" s="26"/>
      <c r="G64" s="26"/>
      <c r="H64" s="26"/>
      <c r="I64" s="26"/>
      <c r="J64" s="26"/>
      <c r="K64" s="26"/>
      <c r="L64" s="26"/>
      <c r="M64" s="26"/>
      <c r="N64" s="26"/>
      <c r="O64" s="26"/>
      <c r="P64" s="26"/>
      <c r="Q64" s="26"/>
      <c r="R64" s="26"/>
      <c r="S64" s="26"/>
      <c r="T64" s="26"/>
      <c r="U64" s="26"/>
    </row>
    <row r="65" spans="1:21" ht="21" x14ac:dyDescent="0.25">
      <c r="A65" s="413"/>
      <c r="B65" s="74" t="s">
        <v>605</v>
      </c>
      <c r="C65" s="389"/>
      <c r="D65" s="26"/>
      <c r="E65" s="26"/>
      <c r="F65" s="26"/>
      <c r="G65" s="26"/>
      <c r="H65" s="26"/>
      <c r="I65" s="26"/>
      <c r="J65" s="26"/>
      <c r="K65" s="26"/>
      <c r="L65" s="26"/>
      <c r="M65" s="26"/>
      <c r="N65" s="26"/>
      <c r="O65" s="26"/>
      <c r="P65" s="26"/>
      <c r="Q65" s="26"/>
      <c r="R65" s="26"/>
      <c r="S65" s="26"/>
      <c r="T65" s="26"/>
      <c r="U65" s="26"/>
    </row>
    <row r="66" spans="1:21" ht="21" x14ac:dyDescent="0.25">
      <c r="A66" s="285" t="s">
        <v>1092</v>
      </c>
      <c r="B66" s="284" t="s">
        <v>1084</v>
      </c>
      <c r="C66" s="133"/>
      <c r="D66" s="26"/>
      <c r="E66" s="26"/>
      <c r="F66" s="26"/>
      <c r="G66" s="26"/>
      <c r="H66" s="26"/>
      <c r="I66" s="26"/>
      <c r="J66" s="26"/>
      <c r="K66" s="26"/>
      <c r="L66" s="26"/>
      <c r="M66" s="26"/>
      <c r="N66" s="26"/>
      <c r="O66" s="26"/>
      <c r="P66" s="26"/>
      <c r="Q66" s="26"/>
      <c r="R66" s="26"/>
      <c r="S66" s="26"/>
      <c r="T66" s="26"/>
      <c r="U66" s="26"/>
    </row>
    <row r="67" spans="1:21" x14ac:dyDescent="0.25">
      <c r="A67" s="26"/>
      <c r="B67" s="26"/>
      <c r="C67" s="26"/>
      <c r="D67" s="26"/>
      <c r="E67" s="26"/>
      <c r="F67" s="26"/>
      <c r="G67" s="26"/>
      <c r="H67" s="26"/>
      <c r="I67" s="26"/>
      <c r="J67" s="26"/>
      <c r="K67" s="26"/>
      <c r="L67" s="26"/>
      <c r="M67" s="26"/>
      <c r="N67" s="26"/>
      <c r="O67" s="26"/>
      <c r="P67" s="26"/>
      <c r="Q67" s="26"/>
      <c r="R67" s="26"/>
      <c r="S67" s="26"/>
      <c r="T67" s="26"/>
      <c r="U67" s="26"/>
    </row>
    <row r="68" spans="1:21" x14ac:dyDescent="0.25">
      <c r="A68" s="26"/>
      <c r="B68" s="26"/>
      <c r="C68" s="26"/>
      <c r="D68" s="26"/>
      <c r="E68" s="26"/>
      <c r="F68" s="26"/>
      <c r="G68" s="26"/>
      <c r="H68" s="26"/>
      <c r="I68" s="26"/>
      <c r="J68" s="26"/>
      <c r="K68" s="26"/>
      <c r="L68" s="26"/>
      <c r="M68" s="26"/>
      <c r="N68" s="26"/>
      <c r="O68" s="26"/>
      <c r="P68" s="26"/>
      <c r="Q68" s="26"/>
      <c r="R68" s="26"/>
      <c r="S68" s="26"/>
      <c r="T68" s="26"/>
      <c r="U68" s="26"/>
    </row>
  </sheetData>
  <sheetProtection algorithmName="SHA-512" hashValue="rN68UJd3EDQb8cJEMZNFvU1UUOgjvsl17Iwfp2PzyXmycWcUl1+euG0lNwUnUyDq+o4ba1IjGEBhwp91Zo7gmA==" saltValue="BRPDgefl/nJhd2A72acOuQ==" spinCount="100000" sheet="1" objects="1" scenarios="1"/>
  <mergeCells count="22">
    <mergeCell ref="A54:A56"/>
    <mergeCell ref="C54:C56"/>
    <mergeCell ref="A58:A65"/>
    <mergeCell ref="C58:C65"/>
    <mergeCell ref="A51:A53"/>
    <mergeCell ref="C51:C53"/>
    <mergeCell ref="A1:C1"/>
    <mergeCell ref="A45:A48"/>
    <mergeCell ref="A49:A50"/>
    <mergeCell ref="A42:A44"/>
    <mergeCell ref="C42:C44"/>
    <mergeCell ref="A2:C2"/>
    <mergeCell ref="A5:A9"/>
    <mergeCell ref="C5:C9"/>
    <mergeCell ref="A10:A20"/>
    <mergeCell ref="C10:C20"/>
    <mergeCell ref="B24:B25"/>
    <mergeCell ref="C24:C25"/>
    <mergeCell ref="A26:A28"/>
    <mergeCell ref="A29:A33"/>
    <mergeCell ref="A34:A41"/>
    <mergeCell ref="C34:C4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33</vt:i4>
      </vt:variant>
      <vt:variant>
        <vt:lpstr>Intervalli denominati</vt:lpstr>
      </vt:variant>
      <vt:variant>
        <vt:i4>7</vt:i4>
      </vt:variant>
    </vt:vector>
  </HeadingPairs>
  <TitlesOfParts>
    <vt:vector size="40" baseType="lpstr">
      <vt:lpstr>Foglio2</vt:lpstr>
      <vt:lpstr>Acronimi</vt:lpstr>
      <vt:lpstr>Glossario</vt:lpstr>
      <vt:lpstr>Sommario</vt:lpstr>
      <vt:lpstr>Riepilogo Generale</vt:lpstr>
      <vt:lpstr>AS</vt:lpstr>
      <vt:lpstr>BCSF</vt:lpstr>
      <vt:lpstr>BOSL</vt:lpstr>
      <vt:lpstr>C</vt:lpstr>
      <vt:lpstr>CWSS</vt:lpstr>
      <vt:lpstr>E</vt:lpstr>
      <vt:lpstr>FAI</vt:lpstr>
      <vt:lpstr>IIC</vt:lpstr>
      <vt:lpstr>O</vt:lpstr>
      <vt:lpstr>P</vt:lpstr>
      <vt:lpstr>PCG</vt:lpstr>
      <vt:lpstr>PI</vt:lpstr>
      <vt:lpstr>RMCA</vt:lpstr>
      <vt:lpstr>RSCUA</vt:lpstr>
      <vt:lpstr>RU</vt:lpstr>
      <vt:lpstr>SOIA</vt:lpstr>
      <vt:lpstr>SR</vt:lpstr>
      <vt:lpstr>TII</vt:lpstr>
      <vt:lpstr>ST</vt:lpstr>
      <vt:lpstr>SDG</vt:lpstr>
      <vt:lpstr>SPVPCDA</vt:lpstr>
      <vt:lpstr>UPD</vt:lpstr>
      <vt:lpstr>UIFS</vt:lpstr>
      <vt:lpstr>UI</vt:lpstr>
      <vt:lpstr>CGML</vt:lpstr>
      <vt:lpstr>CGL</vt:lpstr>
      <vt:lpstr>CGSA</vt:lpstr>
      <vt:lpstr>CGTE</vt:lpstr>
      <vt:lpstr>CGL!Area_stampa</vt:lpstr>
      <vt:lpstr>CGML!Area_stampa</vt:lpstr>
      <vt:lpstr>CGSA!Area_stampa</vt:lpstr>
      <vt:lpstr>O!Area_stampa</vt:lpstr>
      <vt:lpstr>PCG!Area_stampa</vt:lpstr>
      <vt:lpstr>'Riepilogo Generale'!Area_stampa</vt:lpstr>
      <vt:lpstr>Sommario!Area_stampa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Iocchi Davide</dc:creator>
  <cp:lastModifiedBy>Iocchi Davide</cp:lastModifiedBy>
  <cp:lastPrinted>2023-02-21T10:42:03Z</cp:lastPrinted>
  <dcterms:created xsi:type="dcterms:W3CDTF">2020-05-06T14:14:22Z</dcterms:created>
  <dcterms:modified xsi:type="dcterms:W3CDTF">2024-02-01T13:09:36Z</dcterms:modified>
</cp:coreProperties>
</file>