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p\root\GruppidiLavoro02\AreaTecnicaEdilizia\UTR Toscana\Anno 2017\Appalti 2017\Manutenzioni impianti antincendio\Documenti tecnici\"/>
    </mc:Choice>
  </mc:AlternateContent>
  <bookViews>
    <workbookView xWindow="240" yWindow="108" windowWidth="21072" windowHeight="9528"/>
  </bookViews>
  <sheets>
    <sheet name="Dati Gen." sheetId="4" r:id="rId1"/>
    <sheet name="Richiesta" sheetId="5" r:id="rId2"/>
    <sheet name="Elenchi" sheetId="2" state="hidden" r:id="rId3"/>
    <sheet name="Immobili" sheetId="3" state="hidden" r:id="rId4"/>
  </sheets>
  <definedNames>
    <definedName name="_xlnm.Print_Area" localSheetId="1">Richiesta!$A$1:$M$56</definedName>
    <definedName name="CAP">Immobili!$B$2:$B$43</definedName>
    <definedName name="Capitoli">Immobili!$D$2:$D$43</definedName>
    <definedName name="CodiceCIG">'Dati Gen.'!$B$5</definedName>
    <definedName name="Codici">Immobili!$C$2:$C$43</definedName>
    <definedName name="CostoMO">'Dati Gen.'!$E$13:$E$15</definedName>
    <definedName name="CostoOpCom">'Dati Gen.'!$E$15</definedName>
    <definedName name="CostoOpQual">'Dati Gen.'!$E$14</definedName>
    <definedName name="CostoOpSpec">'Dati Gen.'!$E$13</definedName>
    <definedName name="DLL">'Dati Gen.'!$B$7</definedName>
    <definedName name="Impresa">'Dati Gen.'!$B$9</definedName>
    <definedName name="InizioContrattuale">'Dati Gen.'!$B$3</definedName>
    <definedName name="IVA">'Dati Gen.'!$E$11</definedName>
    <definedName name="ModoComunicazione">Elenchi!#REF!</definedName>
    <definedName name="Piani">Elenchi!$C$2:$C$18</definedName>
    <definedName name="PiccoleEntità">Elenchi!$A$18:$A$38</definedName>
    <definedName name="Ribasso">'Dati Gen.'!$E$7</definedName>
    <definedName name="RUP">'Dati Gen.'!$B$8</definedName>
    <definedName name="Strutture">Immobili!$A$2:$A$43</definedName>
    <definedName name="TipologiaIntervento">Elenchi!$E$2:$E$5</definedName>
    <definedName name="Tipologie">Immobili!$E$2:$E$43</definedName>
    <definedName name="UnitàMisura">Elenchi!$C$18:$C$34</definedName>
    <definedName name="UtiliImpresa">'Dati Gen.'!$E$9</definedName>
  </definedNames>
  <calcPr calcId="152511"/>
</workbook>
</file>

<file path=xl/calcChain.xml><?xml version="1.0" encoding="utf-8"?>
<calcChain xmlns="http://schemas.openxmlformats.org/spreadsheetml/2006/main">
  <c r="B11" i="5" l="1"/>
  <c r="I41" i="5" l="1"/>
  <c r="I43" i="5" l="1"/>
  <c r="B13" i="5" l="1"/>
  <c r="I11" i="5"/>
  <c r="L2" i="5" l="1"/>
  <c r="C54" i="5" l="1"/>
  <c r="H52" i="5"/>
  <c r="L17" i="5" l="1"/>
  <c r="I17" i="5"/>
  <c r="E2" i="5" s="1"/>
  <c r="G17" i="5"/>
  <c r="I9" i="5" l="1"/>
</calcChain>
</file>

<file path=xl/sharedStrings.xml><?xml version="1.0" encoding="utf-8"?>
<sst xmlns="http://schemas.openxmlformats.org/spreadsheetml/2006/main" count="199" uniqueCount="126">
  <si>
    <t>CAP</t>
  </si>
  <si>
    <t>STRUTTURE</t>
  </si>
  <si>
    <t>CODICI</t>
  </si>
  <si>
    <t>CAPITOLI</t>
  </si>
  <si>
    <t>TIPOLOGIE</t>
  </si>
  <si>
    <t>#</t>
  </si>
  <si>
    <t>Codice CIG</t>
  </si>
  <si>
    <t>codice</t>
  </si>
  <si>
    <t>capitolo di spesa</t>
  </si>
  <si>
    <t>Inizio contrattuale</t>
  </si>
  <si>
    <t>Eventi Urgenza</t>
  </si>
  <si>
    <t>Stanza/e</t>
  </si>
  <si>
    <t>Oggetto generale dell'intervento :</t>
  </si>
  <si>
    <t>Per dettagli riferirsi a /tel.</t>
  </si>
  <si>
    <t>Per quanto richiesto si forniscono anche le seguenti indicazioni fotografiche :</t>
  </si>
  <si>
    <t>Oggetto delle singole opere costituenti l'intervento:</t>
  </si>
  <si>
    <t>Piano</t>
  </si>
  <si>
    <t>Si fa presente che la necessità di intervento è dovuta principalmente dal seguente motivo :</t>
  </si>
  <si>
    <t>Richiesta effettuata in data</t>
  </si>
  <si>
    <t>Evento o calamità naturale che ha intaccato elementi edilizi primari (pilastri, travi, solai, tettoie ecc.).</t>
  </si>
  <si>
    <t>Danno improvviso e/o accidentale costituente pericolo imminente per l'incolumità di persone e/o cose.</t>
  </si>
  <si>
    <t>Danno da effrazione agli accessi principali e/o di sicurezza dell'immobile, che consente l'accesso incontrollato alla struttura nelle ore di assenza del personale.</t>
  </si>
  <si>
    <t>Danno da effrazione agli accessi principali e/o di sicurezza dell'immobile, che non costituisce pregiudizio per gli accessi ma solamente disagio temporaneo.</t>
  </si>
  <si>
    <t>Previsione di necessità operative e/o di riorganizzazione interna degli uffici per motivi di ordinaria attività.</t>
  </si>
  <si>
    <t>Danno o carenza igienica dei locali per normale invecchiamento delle finiture.</t>
  </si>
  <si>
    <t>Danno o carenza igienica dei locali per elevato invecchiamento delle finiture.</t>
  </si>
  <si>
    <t>Evento generico</t>
  </si>
  <si>
    <t>Int. 3</t>
  </si>
  <si>
    <t>Int. 2</t>
  </si>
  <si>
    <t>Int. 1</t>
  </si>
  <si>
    <t>Semint.</t>
  </si>
  <si>
    <t>Terra</t>
  </si>
  <si>
    <t>Primo</t>
  </si>
  <si>
    <t>Secondo</t>
  </si>
  <si>
    <t>Terzo</t>
  </si>
  <si>
    <t>Quarto</t>
  </si>
  <si>
    <t>Quinto</t>
  </si>
  <si>
    <t>Sesto</t>
  </si>
  <si>
    <t>Settimo</t>
  </si>
  <si>
    <t>Ottavo</t>
  </si>
  <si>
    <t>Nono</t>
  </si>
  <si>
    <t>Copertura</t>
  </si>
  <si>
    <t>Descrizione delle opere richieste</t>
  </si>
  <si>
    <t>Necessità operative e/o di riorganizzazione interna degli uffici per motivi di nuove incombenze aziendali da attivare su disposizioni D.G.</t>
  </si>
  <si>
    <t>Evento  accidentale imprevisto, che non consente indugi alla sua esecuzione in quanto crea, o potrebbe creare a breve, impedimenti e/o rischi per persono e/o cose.</t>
  </si>
  <si>
    <t>IL DIRETTORE DEI LAVORI</t>
  </si>
  <si>
    <t>V.to Il R.U.P.</t>
  </si>
  <si>
    <t>R.U.P.</t>
  </si>
  <si>
    <t>Impresa</t>
  </si>
  <si>
    <t>Tutti</t>
  </si>
  <si>
    <t>Tipologia di intervento</t>
  </si>
  <si>
    <t>-</t>
  </si>
  <si>
    <t>non urgente</t>
  </si>
  <si>
    <t>urgente</t>
  </si>
  <si>
    <t>di somma urgenza</t>
  </si>
  <si>
    <t>presso il seguente immobile INPS:</t>
  </si>
  <si>
    <t>per gli stabili della</t>
  </si>
  <si>
    <t xml:space="preserve">In ottemperanza a quanto previsto dal Capitolato Speciale di Appalto, relativo, all'Accordo Quadro, codice CIG  </t>
  </si>
  <si>
    <t xml:space="preserve"> la D.LL. chiede di:</t>
  </si>
  <si>
    <t>DIREZIONE REGIONALE TOSCANA</t>
  </si>
  <si>
    <t>AREZZO SEPOLCRO  VIA SAN BARTOLOMEO 1</t>
  </si>
  <si>
    <t>5U110401616</t>
  </si>
  <si>
    <t>AREZZO SEPOLCRO  VIA SANTA CROCE 2</t>
  </si>
  <si>
    <t>5U110401601</t>
  </si>
  <si>
    <t xml:space="preserve">AGENZIA </t>
  </si>
  <si>
    <t>AREZZO SEPOLCRO  VIA SANTA CROCE 2A</t>
  </si>
  <si>
    <t>LICEO</t>
  </si>
  <si>
    <t>AREZZO VIA 25 Aprile 18</t>
  </si>
  <si>
    <t>EX CENTRO MEDICO LEGALE INPS</t>
  </si>
  <si>
    <t>AREZZO VIA SIGNORELLI 20</t>
  </si>
  <si>
    <t>DIREZIONE PROVINCIALE</t>
  </si>
  <si>
    <t>AREZZO VIA GARIBALDI 165</t>
  </si>
  <si>
    <t>IMMOBILE SOCIALE EX INPDAP</t>
  </si>
  <si>
    <t>AULLA VIALE DELLA RESISTENZA 46/48</t>
  </si>
  <si>
    <t>5U110401602</t>
  </si>
  <si>
    <t>CARRARA VIA DON MINZONI 1</t>
  </si>
  <si>
    <t>SEDE PROVINCIALE</t>
  </si>
  <si>
    <t>CASTELDELPIANO PIAZZA CARDUCCI 3</t>
  </si>
  <si>
    <t>CASTELNUOVO GARFAG. VIA AZZI 38</t>
  </si>
  <si>
    <t>CECINA VIA CIRCONVALLAZIONE 23</t>
  </si>
  <si>
    <t>COLLE VAL D`ELSA VIA PIEVE IN PIAN0 107</t>
  </si>
  <si>
    <t>EMPOLI VIA AMENDOLA 12</t>
  </si>
  <si>
    <t>FIRENZE BORGO SAN LORENZO VIA MARTIN LUTHER KING 1</t>
  </si>
  <si>
    <t>FIRENZE VIA PROCONSOLO 10</t>
  </si>
  <si>
    <t>DIREZIONE REGIONALE</t>
  </si>
  <si>
    <t>FIRENZE VIA SOLFERINO 20-B</t>
  </si>
  <si>
    <t>LOCALI VUOTI</t>
  </si>
  <si>
    <t>FIRENZE VIALE BELFIORE 28/A</t>
  </si>
  <si>
    <t>5U110401604</t>
  </si>
  <si>
    <t>GROSSETO VIA CIMABUE 109</t>
  </si>
  <si>
    <t>MAGAZZINO PROPRIETA'</t>
  </si>
  <si>
    <t>GROSSETO VIA TRENTO 44-42/B</t>
  </si>
  <si>
    <t>LIVORNO VIA TACCA 1</t>
  </si>
  <si>
    <t>LUCCA CAPANNORI VIA DELLA PORTA</t>
  </si>
  <si>
    <t>PUNTO CLIENTE</t>
  </si>
  <si>
    <t>LUCCA PIAZZA MARTIRI DELLA LIBERTA` 65</t>
  </si>
  <si>
    <t>LUCCA VIA PER VICOPELAGO</t>
  </si>
  <si>
    <t>MAGAZZINO</t>
  </si>
  <si>
    <t>MASSA VIA PORTA FABBRICA 1</t>
  </si>
  <si>
    <t>MONTECATINI TERME VIA FOSCOLO 4</t>
  </si>
  <si>
    <t>MONTEPULCIANO VIA MENCATTELLI 42</t>
  </si>
  <si>
    <t>MONTEVARCHI VIA CATTANEO 3</t>
  </si>
  <si>
    <t>PIOMBINO VIA CELLINI 100</t>
  </si>
  <si>
    <t>PIOMBINO VIA POLO 3-5-7</t>
  </si>
  <si>
    <t>DIREZIONE SUBPROVINCIALE</t>
  </si>
  <si>
    <t>PISA PIAZZA GUERRAZZI 17</t>
  </si>
  <si>
    <t>PISTOIA VIALE ADUA 123</t>
  </si>
  <si>
    <t>PONTASSIEVE VIA ALGERI 15</t>
  </si>
  <si>
    <t>PONTEDERAVIA ALEXANDER FLEMING 2/A</t>
  </si>
  <si>
    <t>PRATO VIA VALENTINI 3</t>
  </si>
  <si>
    <t>SCANDICCI VIA MONTELUPO 20/C</t>
  </si>
  <si>
    <t>SESTO FIORENTINO VIA DI RIMAGGIO 139</t>
  </si>
  <si>
    <t>SESTO FIORENTINO VIA TICINO 40</t>
  </si>
  <si>
    <t>SIENA VIA DOMENICO BECCAFUMI 1</t>
  </si>
  <si>
    <t>SEDE</t>
  </si>
  <si>
    <t>SIENAVIA MEMMI 2</t>
  </si>
  <si>
    <t>VIAREGGIO VIA GARIBALDI 25</t>
  </si>
  <si>
    <t>VIAREGGIO VIA PAOLINA BONAPARTE 30</t>
  </si>
  <si>
    <t>COLLEGIO</t>
  </si>
  <si>
    <t>Direttore dei Lavori</t>
  </si>
  <si>
    <t>descrizione generale del lavoro</t>
  </si>
  <si>
    <t>INPS Direzione Regionale Toscana
Via del Proconsolo, 10 - 50122 Firenze</t>
  </si>
  <si>
    <t>xxxxxxx</t>
  </si>
  <si>
    <t>xxxxxxxx</t>
  </si>
  <si>
    <t>Arch. Daniele Bachini</t>
  </si>
  <si>
    <t>Geom. Massimo Calisi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</si>
</sst>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#\°"/>
    <numFmt numFmtId="166" formatCode="0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0000FF"/>
      <name val="Verdana"/>
      <family val="2"/>
    </font>
    <font>
      <sz val="8"/>
      <color rgb="FFFF0000"/>
      <name val="Verdana"/>
      <family val="2"/>
    </font>
    <font>
      <sz val="10"/>
      <name val="Arial"/>
      <family val="2"/>
    </font>
    <font>
      <b/>
      <sz val="8"/>
      <color theme="1"/>
      <name val="Verdana"/>
      <family val="2"/>
    </font>
    <font>
      <i/>
      <sz val="8"/>
      <color rgb="FF0000FF"/>
      <name val="Verdana"/>
      <family val="2"/>
    </font>
    <font>
      <sz val="10"/>
      <color rgb="FF0000FF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sz val="12"/>
      <color rgb="FF0000FF"/>
      <name val="Verdana"/>
      <family val="2"/>
    </font>
    <font>
      <i/>
      <sz val="10"/>
      <color rgb="FF0000FF"/>
      <name val="Verdana"/>
      <family val="2"/>
    </font>
    <font>
      <sz val="28"/>
      <color rgb="FF0000FF"/>
      <name val="Verdana"/>
      <family val="2"/>
    </font>
    <font>
      <sz val="10"/>
      <color theme="1"/>
      <name val="Verdana"/>
      <family val="2"/>
    </font>
    <font>
      <b/>
      <sz val="8"/>
      <color rgb="FF0000FF"/>
      <name val="Verdana"/>
      <family val="2"/>
    </font>
    <font>
      <b/>
      <sz val="12"/>
      <color rgb="FF0000FF"/>
      <name val="Verdana"/>
      <family val="2"/>
    </font>
    <font>
      <b/>
      <sz val="10"/>
      <color rgb="FF0000FF"/>
      <name val="Verdana"/>
      <family val="2"/>
    </font>
    <font>
      <sz val="7"/>
      <color rgb="FF0000FF"/>
      <name val="Verdana"/>
      <family val="2"/>
    </font>
    <font>
      <b/>
      <sz val="10"/>
      <color rgb="FFFF0000"/>
      <name val="Verdana"/>
      <family val="2"/>
    </font>
    <font>
      <sz val="9"/>
      <color theme="1"/>
      <name val="Verdana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Protection="1"/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1" fillId="3" borderId="0" xfId="0" applyFont="1" applyFill="1" applyBorder="1" applyAlignment="1" applyProtection="1"/>
    <xf numFmtId="0" fontId="6" fillId="3" borderId="0" xfId="0" applyFont="1" applyFill="1" applyAlignment="1" applyProtection="1"/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Protection="1"/>
    <xf numFmtId="0" fontId="7" fillId="3" borderId="0" xfId="0" applyFont="1" applyFill="1" applyBorder="1" applyAlignment="1" applyProtection="1">
      <alignment vertical="center" wrapText="1"/>
    </xf>
    <xf numFmtId="0" fontId="1" fillId="3" borderId="11" xfId="0" applyFont="1" applyFill="1" applyBorder="1" applyProtection="1"/>
    <xf numFmtId="0" fontId="1" fillId="3" borderId="12" xfId="0" applyFont="1" applyFill="1" applyBorder="1" applyProtection="1"/>
    <xf numFmtId="0" fontId="1" fillId="3" borderId="9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right" vertical="center"/>
    </xf>
    <xf numFmtId="0" fontId="1" fillId="3" borderId="0" xfId="0" applyFont="1" applyFill="1" applyAlignment="1" applyProtection="1">
      <alignment horizontal="center"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11" xfId="0" applyFont="1" applyFill="1" applyBorder="1" applyAlignment="1" applyProtection="1">
      <alignment vertical="center" wrapText="1"/>
    </xf>
    <xf numFmtId="0" fontId="4" fillId="0" borderId="0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5" fillId="0" borderId="0" xfId="0" applyFont="1" applyFill="1" applyProtection="1"/>
    <xf numFmtId="0" fontId="1" fillId="0" borderId="1" xfId="0" applyFont="1" applyFill="1" applyBorder="1" applyAlignment="1" applyProtection="1">
      <alignment vertical="top" wrapText="1"/>
    </xf>
    <xf numFmtId="0" fontId="0" fillId="5" borderId="0" xfId="0" applyFill="1" applyProtection="1"/>
    <xf numFmtId="0" fontId="0" fillId="0" borderId="0" xfId="0" applyProtection="1"/>
    <xf numFmtId="0" fontId="9" fillId="5" borderId="0" xfId="0" applyFont="1" applyFill="1" applyAlignment="1" applyProtection="1">
      <alignment horizontal="center" vertical="center"/>
    </xf>
    <xf numFmtId="2" fontId="0" fillId="5" borderId="0" xfId="0" applyNumberFormat="1" applyFill="1" applyProtection="1"/>
    <xf numFmtId="0" fontId="2" fillId="0" borderId="1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right" vertical="center"/>
    </xf>
    <xf numFmtId="0" fontId="13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right" vertical="center"/>
    </xf>
    <xf numFmtId="14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2" fillId="6" borderId="6" xfId="0" applyNumberFormat="1" applyFont="1" applyFill="1" applyBorder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vertical="top" wrapText="1"/>
      <protection locked="0"/>
    </xf>
    <xf numFmtId="0" fontId="14" fillId="8" borderId="7" xfId="0" applyFont="1" applyFill="1" applyBorder="1" applyAlignment="1" applyProtection="1">
      <alignment horizontal="center" vertical="center"/>
    </xf>
    <xf numFmtId="0" fontId="14" fillId="8" borderId="6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7" fillId="0" borderId="1" xfId="0" applyFont="1" applyFill="1" applyBorder="1" applyProtection="1">
      <protection locked="0"/>
    </xf>
    <xf numFmtId="0" fontId="9" fillId="5" borderId="0" xfId="0" applyFont="1" applyFill="1" applyAlignment="1" applyProtection="1">
      <alignment horizontal="center" vertical="center"/>
    </xf>
    <xf numFmtId="166" fontId="0" fillId="0" borderId="0" xfId="0" applyNumberFormat="1" applyAlignment="1">
      <alignment horizontal="center"/>
    </xf>
    <xf numFmtId="14" fontId="20" fillId="4" borderId="1" xfId="0" applyNumberFormat="1" applyFont="1" applyFill="1" applyBorder="1" applyAlignment="1" applyProtection="1">
      <alignment horizontal="center"/>
      <protection locked="0"/>
    </xf>
    <xf numFmtId="0" fontId="20" fillId="4" borderId="1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top" wrapText="1"/>
      <protection locked="0"/>
    </xf>
    <xf numFmtId="0" fontId="7" fillId="4" borderId="7" xfId="0" applyFont="1" applyFill="1" applyBorder="1" applyAlignment="1" applyProtection="1">
      <alignment horizontal="justify" vertical="top" wrapText="1"/>
      <protection locked="0"/>
    </xf>
    <xf numFmtId="0" fontId="7" fillId="4" borderId="5" xfId="0" applyFont="1" applyFill="1" applyBorder="1" applyAlignment="1" applyProtection="1">
      <alignment horizontal="justify" vertical="top" wrapText="1"/>
      <protection locked="0"/>
    </xf>
    <xf numFmtId="0" fontId="7" fillId="4" borderId="8" xfId="0" applyFont="1" applyFill="1" applyBorder="1" applyAlignment="1" applyProtection="1">
      <alignment horizontal="justify" vertical="top" wrapText="1"/>
      <protection locked="0"/>
    </xf>
    <xf numFmtId="0" fontId="1" fillId="3" borderId="0" xfId="0" applyFont="1" applyFill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14" fillId="6" borderId="5" xfId="0" applyFont="1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0" fontId="16" fillId="9" borderId="7" xfId="0" applyFont="1" applyFill="1" applyBorder="1" applyAlignment="1" applyProtection="1">
      <alignment horizontal="center" vertical="center"/>
      <protection locked="0"/>
    </xf>
    <xf numFmtId="0" fontId="16" fillId="9" borderId="5" xfId="0" applyFont="1" applyFill="1" applyBorder="1" applyAlignment="1" applyProtection="1">
      <alignment horizontal="center" vertical="center"/>
      <protection locked="0"/>
    </xf>
    <xf numFmtId="0" fontId="16" fillId="9" borderId="8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3" fillId="3" borderId="10" xfId="0" applyFont="1" applyFill="1" applyBorder="1" applyAlignment="1" applyProtection="1">
      <alignment horizontal="left" vertical="center"/>
    </xf>
    <xf numFmtId="0" fontId="11" fillId="8" borderId="5" xfId="0" applyFont="1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13" fillId="3" borderId="0" xfId="0" applyFont="1" applyFill="1" applyAlignment="1" applyProtection="1">
      <alignment horizontal="right" vertical="center"/>
    </xf>
    <xf numFmtId="0" fontId="13" fillId="3" borderId="10" xfId="0" applyFont="1" applyFill="1" applyBorder="1" applyAlignment="1" applyProtection="1">
      <alignment horizontal="right" vertical="center"/>
    </xf>
    <xf numFmtId="0" fontId="3" fillId="7" borderId="0" xfId="0" applyFont="1" applyFill="1" applyBorder="1" applyAlignment="1" applyProtection="1">
      <alignment horizontal="center" vertical="top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16" fillId="4" borderId="7" xfId="0" applyFont="1" applyFill="1" applyBorder="1" applyAlignment="1" applyProtection="1">
      <alignment horizontal="left" vertical="top" wrapText="1"/>
      <protection locked="0"/>
    </xf>
    <xf numFmtId="0" fontId="16" fillId="4" borderId="5" xfId="0" applyFont="1" applyFill="1" applyBorder="1" applyAlignment="1" applyProtection="1">
      <alignment horizontal="left" vertical="top" wrapText="1"/>
      <protection locked="0"/>
    </xf>
    <xf numFmtId="0" fontId="16" fillId="4" borderId="8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center" vertical="center"/>
    </xf>
    <xf numFmtId="14" fontId="15" fillId="8" borderId="7" xfId="0" applyNumberFormat="1" applyFont="1" applyFill="1" applyBorder="1" applyAlignment="1" applyProtection="1">
      <alignment horizontal="center" vertical="center" wrapText="1"/>
    </xf>
    <xf numFmtId="14" fontId="15" fillId="8" borderId="5" xfId="0" applyNumberFormat="1" applyFont="1" applyFill="1" applyBorder="1" applyAlignment="1" applyProtection="1">
      <alignment horizontal="center" vertical="center" wrapText="1"/>
    </xf>
    <xf numFmtId="14" fontId="15" fillId="8" borderId="8" xfId="0" applyNumberFormat="1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right" vertical="center"/>
    </xf>
    <xf numFmtId="14" fontId="18" fillId="2" borderId="7" xfId="0" applyNumberFormat="1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10" xfId="0" applyFont="1" applyFill="1" applyBorder="1" applyAlignment="1" applyProtection="1">
      <alignment horizontal="left" vertical="center"/>
    </xf>
  </cellXfs>
  <cellStyles count="1">
    <cellStyle name="Normale" xfId="0" builtinId="0"/>
  </cellStyles>
  <dxfs count="4">
    <dxf>
      <alignment horizontal="center" vertical="bottom" textRotation="0" wrapText="0" indent="0" justifyLastLine="0" shrinkToFit="0" readingOrder="0"/>
    </dxf>
    <dxf>
      <numFmt numFmtId="166" formatCode="000"/>
      <alignment horizontal="center" vertical="bottom" textRotation="0" wrapText="0" indent="0" justifyLastLine="0" shrinkToFit="0" readingOrder="0"/>
    </dxf>
    <dxf>
      <numFmt numFmtId="164" formatCode="00000"/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  <color rgb="FFEBF1DE"/>
      <color rgb="FFF2F2F2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46</xdr:row>
      <xdr:rowOff>85725</xdr:rowOff>
    </xdr:from>
    <xdr:to>
      <xdr:col>6</xdr:col>
      <xdr:colOff>0</xdr:colOff>
      <xdr:row>46</xdr:row>
      <xdr:rowOff>2697307</xdr:rowOff>
    </xdr:to>
    <xdr:pic>
      <xdr:nvPicPr>
        <xdr:cNvPr id="8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925175"/>
          <a:ext cx="3429000" cy="2611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6</xdr:col>
      <xdr:colOff>295275</xdr:colOff>
      <xdr:row>46</xdr:row>
      <xdr:rowOff>85725</xdr:rowOff>
    </xdr:from>
    <xdr:to>
      <xdr:col>7</xdr:col>
      <xdr:colOff>342900</xdr:colOff>
      <xdr:row>46</xdr:row>
      <xdr:rowOff>2687782</xdr:rowOff>
    </xdr:to>
    <xdr:pic>
      <xdr:nvPicPr>
        <xdr:cNvPr id="10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0925175"/>
          <a:ext cx="3429000" cy="260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628650</xdr:colOff>
      <xdr:row>46</xdr:row>
      <xdr:rowOff>95250</xdr:rowOff>
    </xdr:from>
    <xdr:to>
      <xdr:col>11</xdr:col>
      <xdr:colOff>990600</xdr:colOff>
      <xdr:row>46</xdr:row>
      <xdr:rowOff>2697307</xdr:rowOff>
    </xdr:to>
    <xdr:pic>
      <xdr:nvPicPr>
        <xdr:cNvPr id="11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0934700"/>
          <a:ext cx="3429000" cy="260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</xdr:col>
      <xdr:colOff>142875</xdr:colOff>
      <xdr:row>47</xdr:row>
      <xdr:rowOff>38100</xdr:rowOff>
    </xdr:from>
    <xdr:to>
      <xdr:col>5</xdr:col>
      <xdr:colOff>1104900</xdr:colOff>
      <xdr:row>48</xdr:row>
      <xdr:rowOff>2611582</xdr:rowOff>
    </xdr:to>
    <xdr:pic>
      <xdr:nvPicPr>
        <xdr:cNvPr id="12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3620750"/>
          <a:ext cx="3429000" cy="264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6</xdr:col>
      <xdr:colOff>314325</xdr:colOff>
      <xdr:row>47</xdr:row>
      <xdr:rowOff>28575</xdr:rowOff>
    </xdr:from>
    <xdr:to>
      <xdr:col>7</xdr:col>
      <xdr:colOff>361950</xdr:colOff>
      <xdr:row>48</xdr:row>
      <xdr:rowOff>2602057</xdr:rowOff>
    </xdr:to>
    <xdr:pic>
      <xdr:nvPicPr>
        <xdr:cNvPr id="13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3611225"/>
          <a:ext cx="3429000" cy="264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638175</xdr:colOff>
      <xdr:row>47</xdr:row>
      <xdr:rowOff>47625</xdr:rowOff>
    </xdr:from>
    <xdr:to>
      <xdr:col>11</xdr:col>
      <xdr:colOff>1000125</xdr:colOff>
      <xdr:row>48</xdr:row>
      <xdr:rowOff>2621107</xdr:rowOff>
    </xdr:to>
    <xdr:pic>
      <xdr:nvPicPr>
        <xdr:cNvPr id="1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3630275"/>
          <a:ext cx="3429000" cy="264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ables/table1.xml><?xml version="1.0" encoding="utf-8"?>
<table xmlns="http://schemas.openxmlformats.org/spreadsheetml/2006/main" id="2" name="Tabella2" displayName="Tabella2" ref="A1:E43" totalsRowShown="0">
  <autoFilter ref="A1:E43"/>
  <tableColumns count="5">
    <tableColumn id="1" name="STRUTTURE"/>
    <tableColumn id="2" name="CAP" dataDxfId="2"/>
    <tableColumn id="3" name="CODICI" dataDxfId="1"/>
    <tableColumn id="4" name="CAPITOLI" dataDxfId="0"/>
    <tableColumn id="5" name="TIPOLOGI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showRowColHeaders="0" tabSelected="1" zoomScale="150" zoomScaleNormal="150" workbookViewId="0">
      <selection activeCell="D9" sqref="D9"/>
    </sheetView>
  </sheetViews>
  <sheetFormatPr defaultColWidth="0" defaultRowHeight="14.4" zeroHeight="1" x14ac:dyDescent="0.3"/>
  <cols>
    <col min="1" max="2" width="20.6640625" style="27" customWidth="1"/>
    <col min="3" max="3" width="10.6640625" style="27" bestFit="1" customWidth="1"/>
    <col min="4" max="5" width="20.6640625" style="27" customWidth="1"/>
    <col min="6" max="6" width="9.109375" style="27" customWidth="1"/>
    <col min="7" max="16384" width="9.109375" style="27" hidden="1"/>
  </cols>
  <sheetData>
    <row r="1" spans="1:6" ht="61.5" customHeight="1" x14ac:dyDescent="0.3">
      <c r="A1" s="26"/>
      <c r="B1" s="46" t="s">
        <v>59</v>
      </c>
      <c r="C1" s="46"/>
      <c r="D1" s="46"/>
      <c r="E1" s="46"/>
      <c r="F1" s="26"/>
    </row>
    <row r="2" spans="1:6" ht="19.8" x14ac:dyDescent="0.3">
      <c r="A2" s="26"/>
      <c r="B2" s="28"/>
      <c r="C2" s="28"/>
      <c r="D2" s="28"/>
      <c r="E2" s="28"/>
      <c r="F2" s="26"/>
    </row>
    <row r="3" spans="1:6" ht="19.8" x14ac:dyDescent="0.3">
      <c r="A3" s="26" t="s">
        <v>9</v>
      </c>
      <c r="B3" s="44" t="s">
        <v>123</v>
      </c>
      <c r="C3" s="29"/>
      <c r="D3" s="42"/>
      <c r="E3" s="42"/>
      <c r="F3" s="26"/>
    </row>
    <row r="4" spans="1:6" ht="19.8" x14ac:dyDescent="0.3">
      <c r="A4" s="26"/>
      <c r="B4" s="26"/>
      <c r="C4" s="26"/>
      <c r="D4" s="42"/>
      <c r="E4" s="42"/>
      <c r="F4" s="26"/>
    </row>
    <row r="5" spans="1:6" ht="19.8" x14ac:dyDescent="0.3">
      <c r="A5" s="26" t="s">
        <v>6</v>
      </c>
      <c r="B5" s="45" t="s">
        <v>122</v>
      </c>
      <c r="C5" s="26"/>
      <c r="D5" s="42"/>
      <c r="E5" s="42"/>
      <c r="F5" s="26"/>
    </row>
    <row r="6" spans="1:6" ht="19.8" x14ac:dyDescent="0.3">
      <c r="A6" s="26"/>
      <c r="B6" s="26"/>
      <c r="C6" s="26"/>
      <c r="D6" s="42"/>
      <c r="E6" s="42"/>
      <c r="F6" s="26"/>
    </row>
    <row r="7" spans="1:6" ht="19.8" x14ac:dyDescent="0.3">
      <c r="A7" s="26" t="s">
        <v>119</v>
      </c>
      <c r="B7" s="30" t="s">
        <v>125</v>
      </c>
      <c r="C7" s="26"/>
      <c r="D7" s="42"/>
      <c r="E7" s="42"/>
      <c r="F7" s="26"/>
    </row>
    <row r="8" spans="1:6" ht="19.8" x14ac:dyDescent="0.3">
      <c r="A8" s="26" t="s">
        <v>47</v>
      </c>
      <c r="B8" s="30" t="s">
        <v>124</v>
      </c>
      <c r="C8" s="26"/>
      <c r="D8" s="42"/>
      <c r="E8" s="42"/>
      <c r="F8" s="26"/>
    </row>
    <row r="9" spans="1:6" ht="19.8" x14ac:dyDescent="0.3">
      <c r="A9" s="26" t="s">
        <v>48</v>
      </c>
      <c r="B9" s="41"/>
      <c r="C9" s="26"/>
      <c r="D9" s="42"/>
      <c r="E9" s="42"/>
      <c r="F9" s="26"/>
    </row>
    <row r="10" spans="1:6" ht="19.8" x14ac:dyDescent="0.3">
      <c r="A10" s="26"/>
      <c r="B10" s="26"/>
      <c r="C10" s="26"/>
      <c r="D10" s="42"/>
      <c r="E10" s="42"/>
      <c r="F10" s="26"/>
    </row>
    <row r="11" spans="1:6" ht="19.8" x14ac:dyDescent="0.3">
      <c r="A11" s="26"/>
      <c r="B11" s="26"/>
      <c r="C11" s="26"/>
      <c r="D11" s="42"/>
      <c r="E11" s="42"/>
      <c r="F11" s="26"/>
    </row>
    <row r="12" spans="1:6" ht="19.8" x14ac:dyDescent="0.3">
      <c r="A12" s="26"/>
      <c r="B12" s="26"/>
      <c r="C12" s="26"/>
      <c r="D12" s="42"/>
      <c r="E12" s="42"/>
      <c r="F12" s="26"/>
    </row>
    <row r="13" spans="1:6" ht="19.8" x14ac:dyDescent="0.3">
      <c r="A13" s="26"/>
      <c r="B13" s="26"/>
      <c r="C13" s="26"/>
      <c r="D13" s="42"/>
      <c r="E13" s="42"/>
      <c r="F13" s="26"/>
    </row>
    <row r="14" spans="1:6" ht="19.8" x14ac:dyDescent="0.3">
      <c r="A14" s="26"/>
      <c r="B14" s="26"/>
      <c r="C14" s="26"/>
      <c r="D14" s="42"/>
      <c r="E14" s="42"/>
      <c r="F14" s="26"/>
    </row>
    <row r="15" spans="1:6" ht="19.8" x14ac:dyDescent="0.3">
      <c r="A15" s="26"/>
      <c r="B15" s="26"/>
      <c r="C15" s="26"/>
      <c r="D15" s="42"/>
      <c r="E15" s="42"/>
      <c r="F15" s="26"/>
    </row>
    <row r="16" spans="1:6" ht="19.8" x14ac:dyDescent="0.3">
      <c r="A16" s="26"/>
      <c r="B16" s="26"/>
      <c r="C16" s="26"/>
      <c r="D16" s="42"/>
      <c r="E16" s="42"/>
      <c r="F16" s="26"/>
    </row>
    <row r="17" spans="1:6" x14ac:dyDescent="0.3">
      <c r="A17" s="26"/>
      <c r="B17" s="26"/>
      <c r="C17" s="26"/>
      <c r="D17" s="26"/>
      <c r="E17" s="26"/>
      <c r="F17" s="26"/>
    </row>
    <row r="18" spans="1:6" hidden="1" x14ac:dyDescent="0.3"/>
    <row r="19" spans="1:6" hidden="1" x14ac:dyDescent="0.3"/>
    <row r="20" spans="1:6" hidden="1" x14ac:dyDescent="0.3"/>
    <row r="21" spans="1:6" hidden="1" x14ac:dyDescent="0.3"/>
    <row r="22" spans="1:6" hidden="1" x14ac:dyDescent="0.3"/>
    <row r="23" spans="1:6" hidden="1" x14ac:dyDescent="0.3"/>
    <row r="24" spans="1:6" hidden="1" x14ac:dyDescent="0.3"/>
  </sheetData>
  <sheetProtection selectLockedCells="1"/>
  <mergeCells count="1">
    <mergeCell ref="B1:E1"/>
  </mergeCells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showGridLines="0" showRowColHeaders="0" showRuler="0" topLeftCell="A1048576" zoomScaleNormal="100" workbookViewId="0">
      <selection activeCell="G32" sqref="G32:L32"/>
    </sheetView>
  </sheetViews>
  <sheetFormatPr defaultColWidth="0" defaultRowHeight="10.199999999999999" zeroHeight="1" x14ac:dyDescent="0.2"/>
  <cols>
    <col min="1" max="1" width="1.6640625" style="3" customWidth="1"/>
    <col min="2" max="2" width="8.6640625" style="3" customWidth="1"/>
    <col min="3" max="3" width="16.6640625" style="3" customWidth="1"/>
    <col min="4" max="4" width="5.6640625" style="3" customWidth="1"/>
    <col min="5" max="5" width="5.88671875" style="3" customWidth="1"/>
    <col min="6" max="6" width="16.6640625" style="3" customWidth="1"/>
    <col min="7" max="7" width="50.6640625" style="3" customWidth="1"/>
    <col min="8" max="9" width="12.6640625" style="3" customWidth="1"/>
    <col min="10" max="10" width="16.88671875" style="3" customWidth="1"/>
    <col min="11" max="11" width="3.6640625" style="3" customWidth="1"/>
    <col min="12" max="12" width="16.88671875" style="3" customWidth="1"/>
    <col min="13" max="13" width="1.6640625" style="3" customWidth="1"/>
    <col min="14" max="14" width="1.6640625" style="3" hidden="1" customWidth="1"/>
    <col min="15" max="15" width="7.6640625" style="3" hidden="1" customWidth="1"/>
    <col min="16" max="16" width="62.33203125" style="3" hidden="1" customWidth="1"/>
    <col min="17" max="17" width="9.109375" style="3" hidden="1" customWidth="1"/>
    <col min="18" max="18" width="10.44140625" style="3" hidden="1" customWidth="1"/>
    <col min="19" max="16384" width="9.109375" style="3" hidden="1"/>
  </cols>
  <sheetData>
    <row r="1" spans="1:13" ht="6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2" customHeight="1" x14ac:dyDescent="0.2">
      <c r="A2" s="4"/>
      <c r="B2" s="13"/>
      <c r="C2" s="13"/>
      <c r="D2" s="13"/>
      <c r="E2" s="73" t="e">
        <f>IF(AND(F51&gt;'Dati Gen.'!B3,F51&lt;'Dati Gen.'!B3+365),"ACCORDO  QUADRO  DIREZIONE REGIONALE TOSCANA   
RICHIESTA DI INTERVENTO M.O. "&amp;I17&amp;"/"&amp;F51-InizioContrattuale&amp;" 
Codice C.I.G. "&amp;CodiceCIG,"ACCORDO  QUADRO  DIREZIONE REGIONALE TOSCANA
RICHIESTA DI INTERVENTO M.O. "&amp;I17&amp;"/"&amp;0&amp;" 
Codice C.I.G. "&amp;CodiceCIG)</f>
        <v>#VALUE!</v>
      </c>
      <c r="F2" s="73"/>
      <c r="G2" s="73"/>
      <c r="H2" s="73"/>
      <c r="I2" s="73"/>
      <c r="J2" s="73"/>
      <c r="K2" s="18"/>
      <c r="L2" s="47">
        <f>IF(J13="non urgente",3,IF(J13="urgente",2,1))</f>
        <v>3</v>
      </c>
      <c r="M2" s="4"/>
    </row>
    <row r="3" spans="1:13" ht="42" customHeight="1" x14ac:dyDescent="0.2">
      <c r="A3" s="4"/>
      <c r="B3" s="10"/>
      <c r="C3" s="10"/>
      <c r="D3" s="10"/>
      <c r="E3" s="74"/>
      <c r="F3" s="74"/>
      <c r="G3" s="74"/>
      <c r="H3" s="74"/>
      <c r="I3" s="74"/>
      <c r="J3" s="74"/>
      <c r="K3" s="11"/>
      <c r="L3" s="48"/>
      <c r="M3" s="4"/>
    </row>
    <row r="4" spans="1:13" ht="6" customHeight="1" x14ac:dyDescent="0.2">
      <c r="A4" s="10"/>
      <c r="B4" s="12"/>
      <c r="C4" s="12"/>
      <c r="D4" s="12"/>
      <c r="E4" s="75"/>
      <c r="F4" s="75"/>
      <c r="G4" s="75"/>
      <c r="H4" s="75"/>
      <c r="I4" s="75"/>
      <c r="J4" s="75"/>
      <c r="K4" s="19"/>
      <c r="L4" s="19"/>
      <c r="M4" s="4"/>
    </row>
    <row r="5" spans="1:13" ht="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 customHeight="1" x14ac:dyDescent="0.2">
      <c r="A6" s="4"/>
      <c r="B6" s="4"/>
      <c r="C6" s="4"/>
      <c r="D6" s="55" t="s">
        <v>121</v>
      </c>
      <c r="E6" s="55"/>
      <c r="F6" s="55"/>
      <c r="G6" s="55"/>
      <c r="H6" s="55"/>
      <c r="I6" s="55"/>
      <c r="J6" s="55"/>
      <c r="K6" s="11"/>
      <c r="L6" s="11"/>
      <c r="M6" s="10"/>
    </row>
    <row r="7" spans="1:13" ht="15" customHeight="1" x14ac:dyDescent="0.2">
      <c r="A7" s="4"/>
      <c r="B7" s="4"/>
      <c r="C7" s="4"/>
      <c r="D7" s="55"/>
      <c r="E7" s="55"/>
      <c r="F7" s="55"/>
      <c r="G7" s="55"/>
      <c r="H7" s="55"/>
      <c r="I7" s="55"/>
      <c r="J7" s="55"/>
      <c r="K7" s="11"/>
      <c r="L7" s="11"/>
      <c r="M7" s="10"/>
    </row>
    <row r="8" spans="1:13" ht="15" customHeight="1" x14ac:dyDescent="0.2">
      <c r="A8" s="4"/>
      <c r="B8" s="4"/>
      <c r="C8" s="4"/>
      <c r="D8" s="55"/>
      <c r="E8" s="55"/>
      <c r="F8" s="55"/>
      <c r="G8" s="55"/>
      <c r="H8" s="55"/>
      <c r="I8" s="55"/>
      <c r="J8" s="55"/>
      <c r="K8" s="11"/>
      <c r="L8" s="11"/>
      <c r="M8" s="10"/>
    </row>
    <row r="9" spans="1:13" ht="18" customHeight="1" x14ac:dyDescent="0.2">
      <c r="A9" s="4"/>
      <c r="B9" s="83" t="s">
        <v>57</v>
      </c>
      <c r="C9" s="83"/>
      <c r="D9" s="83"/>
      <c r="E9" s="83"/>
      <c r="F9" s="83"/>
      <c r="G9" s="83"/>
      <c r="H9" s="84"/>
      <c r="I9" s="56" t="str">
        <f>CodiceCIG</f>
        <v>xxxxxxx</v>
      </c>
      <c r="J9" s="57"/>
      <c r="K9" s="85" t="s">
        <v>56</v>
      </c>
      <c r="L9" s="86"/>
      <c r="M9" s="10"/>
    </row>
    <row r="10" spans="1:13" ht="6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" customHeight="1" x14ac:dyDescent="0.2">
      <c r="A11" s="4"/>
      <c r="B11" s="89" t="str">
        <f>"Dir. Reg.le INPS della Toscana, e del relativo contratto di appalto stipulato con l'Impresa "&amp;Impresa&amp;" in data "</f>
        <v xml:space="preserve">Dir. Reg.le INPS della Toscana, e del relativo contratto di appalto stipulato con l'Impresa  in data </v>
      </c>
      <c r="C11" s="89"/>
      <c r="D11" s="89"/>
      <c r="E11" s="89"/>
      <c r="F11" s="89"/>
      <c r="G11" s="89"/>
      <c r="H11" s="90"/>
      <c r="I11" s="87" t="str">
        <f>'Dati Gen.'!B3</f>
        <v>xxxxxxxx</v>
      </c>
      <c r="J11" s="88"/>
      <c r="K11" s="31"/>
      <c r="L11" s="34" t="s">
        <v>58</v>
      </c>
      <c r="M11" s="4"/>
    </row>
    <row r="12" spans="1:13" ht="6" customHeight="1" x14ac:dyDescent="0.2">
      <c r="A12" s="4"/>
      <c r="B12" s="17"/>
      <c r="C12" s="17"/>
      <c r="D12" s="17"/>
      <c r="E12" s="17"/>
      <c r="F12" s="17"/>
      <c r="G12" s="15"/>
      <c r="H12" s="15"/>
      <c r="I12" s="15"/>
      <c r="J12" s="16"/>
      <c r="K12" s="16"/>
      <c r="L12" s="16"/>
      <c r="M12" s="4"/>
    </row>
    <row r="13" spans="1:13" ht="18" customHeight="1" x14ac:dyDescent="0.2">
      <c r="A13" s="4"/>
      <c r="B13" s="66" t="str">
        <f>IF(J13="-","indicare il carattere d'urgenza richiesto per l' intervento di manutenzione ordinaria &gt;&gt;&gt;&gt;&gt;&gt;",IF(J13="non urgente","formulare un preventivo di intervento di manutenzione ordinaria per la esecuzione delle opere appresso specificate, con carattere:","eseguire un intervento per la esecuzione delle opere appresso specificate, , nei tempi previsti dal C.S.A. con carattere:"))</f>
        <v>formulare un preventivo di intervento di manutenzione ordinaria per la esecuzione delle opere appresso specificate, con carattere:</v>
      </c>
      <c r="C13" s="66"/>
      <c r="D13" s="66"/>
      <c r="E13" s="66"/>
      <c r="F13" s="66"/>
      <c r="G13" s="66"/>
      <c r="H13" s="66"/>
      <c r="I13" s="67"/>
      <c r="J13" s="63" t="s">
        <v>52</v>
      </c>
      <c r="K13" s="64"/>
      <c r="L13" s="65"/>
      <c r="M13" s="4"/>
    </row>
    <row r="14" spans="1:13" ht="6" customHeight="1" x14ac:dyDescent="0.2">
      <c r="A14" s="4"/>
      <c r="B14" s="8"/>
      <c r="C14" s="8"/>
      <c r="D14" s="17"/>
      <c r="E14" s="17"/>
      <c r="F14" s="17"/>
      <c r="G14" s="9"/>
      <c r="H14" s="8"/>
      <c r="I14" s="9"/>
      <c r="J14" s="9"/>
      <c r="K14" s="9"/>
      <c r="L14" s="9"/>
      <c r="M14" s="4"/>
    </row>
    <row r="15" spans="1:13" ht="18" customHeight="1" x14ac:dyDescent="0.2">
      <c r="A15" s="4"/>
      <c r="B15" s="32" t="s">
        <v>55</v>
      </c>
      <c r="C15" s="8"/>
      <c r="D15" s="17"/>
      <c r="E15" s="17"/>
      <c r="F15" s="17"/>
      <c r="G15" s="9"/>
      <c r="H15" s="8"/>
      <c r="I15" s="9"/>
      <c r="J15" s="9"/>
      <c r="K15" s="9"/>
      <c r="L15" s="9"/>
      <c r="M15" s="4"/>
    </row>
    <row r="16" spans="1:13" ht="6" customHeight="1" x14ac:dyDescent="0.2">
      <c r="A16" s="4"/>
      <c r="B16" s="17"/>
      <c r="C16" s="17"/>
      <c r="D16" s="17"/>
      <c r="E16" s="17"/>
      <c r="F16" s="17"/>
      <c r="G16" s="15"/>
      <c r="H16" s="15"/>
      <c r="I16" s="15"/>
      <c r="J16" s="16"/>
      <c r="K16" s="16"/>
      <c r="L16" s="16"/>
      <c r="M16" s="4"/>
    </row>
    <row r="17" spans="1:13" ht="18" customHeight="1" x14ac:dyDescent="0.2">
      <c r="A17" s="4"/>
      <c r="B17" s="60" t="s">
        <v>5</v>
      </c>
      <c r="C17" s="61"/>
      <c r="D17" s="61"/>
      <c r="E17" s="61"/>
      <c r="F17" s="62"/>
      <c r="G17" s="38" t="str">
        <f>INDEX(Tipologie,MATCH(B17,Strutture))</f>
        <v>#</v>
      </c>
      <c r="H17" s="14" t="s">
        <v>7</v>
      </c>
      <c r="I17" s="39" t="str">
        <f>INDEX(Codici,MATCH(B17,Strutture))</f>
        <v>#</v>
      </c>
      <c r="J17" s="58" t="s">
        <v>8</v>
      </c>
      <c r="K17" s="59"/>
      <c r="L17" s="40" t="str">
        <f>INDEX(Capitoli,MATCH(B17,Strutture))</f>
        <v>#</v>
      </c>
      <c r="M17" s="4"/>
    </row>
    <row r="18" spans="1:13" ht="6" customHeight="1" x14ac:dyDescent="0.2">
      <c r="A18" s="4"/>
      <c r="B18" s="17"/>
      <c r="C18" s="17"/>
      <c r="D18" s="17"/>
      <c r="E18" s="17"/>
      <c r="F18" s="17"/>
      <c r="G18" s="15"/>
      <c r="H18" s="15"/>
      <c r="I18" s="15"/>
      <c r="J18" s="16"/>
      <c r="K18" s="16"/>
      <c r="L18" s="16"/>
      <c r="M18" s="4"/>
    </row>
    <row r="19" spans="1:13" ht="12.6" x14ac:dyDescent="0.2">
      <c r="A19" s="4"/>
      <c r="B19" s="32" t="s">
        <v>12</v>
      </c>
      <c r="C19" s="17"/>
      <c r="D19" s="17"/>
      <c r="E19" s="17"/>
      <c r="F19" s="17"/>
      <c r="G19" s="15"/>
      <c r="H19" s="15"/>
      <c r="I19" s="15"/>
      <c r="J19" s="16"/>
      <c r="K19" s="16"/>
      <c r="L19" s="16"/>
      <c r="M19" s="4"/>
    </row>
    <row r="20" spans="1:13" ht="6" customHeight="1" x14ac:dyDescent="0.2">
      <c r="A20" s="4"/>
      <c r="B20" s="17"/>
      <c r="C20" s="17"/>
      <c r="D20" s="17"/>
      <c r="E20" s="17"/>
      <c r="F20" s="17"/>
      <c r="G20" s="15"/>
      <c r="H20" s="15"/>
      <c r="I20" s="15"/>
      <c r="J20" s="16"/>
      <c r="K20" s="16"/>
      <c r="L20" s="16"/>
      <c r="M20" s="4"/>
    </row>
    <row r="21" spans="1:13" ht="40.5" customHeight="1" x14ac:dyDescent="0.2">
      <c r="A21" s="4"/>
      <c r="B21" s="50" t="s">
        <v>120</v>
      </c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4"/>
    </row>
    <row r="22" spans="1:13" ht="6" customHeight="1" x14ac:dyDescent="0.2">
      <c r="A22" s="4"/>
      <c r="B22" s="17"/>
      <c r="C22" s="17"/>
      <c r="D22" s="17"/>
      <c r="E22" s="17"/>
      <c r="F22" s="17"/>
      <c r="G22" s="15"/>
      <c r="H22" s="15"/>
      <c r="I22" s="15"/>
      <c r="J22" s="16"/>
      <c r="K22" s="16"/>
      <c r="L22" s="16"/>
      <c r="M22" s="4"/>
    </row>
    <row r="23" spans="1:13" ht="12.6" x14ac:dyDescent="0.2">
      <c r="A23" s="4"/>
      <c r="B23" s="33" t="s">
        <v>15</v>
      </c>
      <c r="C23" s="17"/>
      <c r="D23" s="17"/>
      <c r="E23" s="17"/>
      <c r="F23" s="17"/>
      <c r="G23" s="15"/>
      <c r="H23" s="15"/>
      <c r="I23" s="15"/>
      <c r="J23" s="16"/>
      <c r="K23" s="16"/>
      <c r="L23" s="16"/>
      <c r="M23" s="4"/>
    </row>
    <row r="24" spans="1:13" ht="6" customHeight="1" x14ac:dyDescent="0.2">
      <c r="A24" s="4"/>
      <c r="B24" s="17"/>
      <c r="C24" s="17"/>
      <c r="D24" s="17"/>
      <c r="E24" s="17"/>
      <c r="F24" s="17"/>
      <c r="G24" s="15"/>
      <c r="H24" s="15"/>
      <c r="I24" s="15"/>
      <c r="J24" s="16"/>
      <c r="K24" s="16"/>
      <c r="L24" s="16"/>
      <c r="M24" s="4"/>
    </row>
    <row r="25" spans="1:13" x14ac:dyDescent="0.2">
      <c r="A25" s="4"/>
      <c r="B25" s="17" t="s">
        <v>16</v>
      </c>
      <c r="C25" s="17" t="s">
        <v>11</v>
      </c>
      <c r="D25" s="53" t="s">
        <v>13</v>
      </c>
      <c r="E25" s="53"/>
      <c r="F25" s="53"/>
      <c r="G25" s="54" t="s">
        <v>42</v>
      </c>
      <c r="H25" s="54"/>
      <c r="I25" s="54"/>
      <c r="J25" s="54"/>
      <c r="K25" s="54"/>
      <c r="L25" s="54"/>
      <c r="M25" s="4"/>
    </row>
    <row r="26" spans="1:13" ht="30" customHeight="1" x14ac:dyDescent="0.2">
      <c r="A26" s="4"/>
      <c r="B26" s="36" t="s">
        <v>32</v>
      </c>
      <c r="C26" s="37"/>
      <c r="D26" s="49"/>
      <c r="E26" s="49"/>
      <c r="F26" s="49"/>
      <c r="G26" s="50"/>
      <c r="H26" s="51"/>
      <c r="I26" s="51"/>
      <c r="J26" s="51"/>
      <c r="K26" s="51"/>
      <c r="L26" s="52"/>
      <c r="M26" s="4"/>
    </row>
    <row r="27" spans="1:13" ht="30" customHeight="1" x14ac:dyDescent="0.2">
      <c r="A27" s="4"/>
      <c r="B27" s="36"/>
      <c r="C27" s="37"/>
      <c r="D27" s="49"/>
      <c r="E27" s="49"/>
      <c r="F27" s="49"/>
      <c r="G27" s="50"/>
      <c r="H27" s="51"/>
      <c r="I27" s="51"/>
      <c r="J27" s="51"/>
      <c r="K27" s="51"/>
      <c r="L27" s="52"/>
      <c r="M27" s="4"/>
    </row>
    <row r="28" spans="1:13" ht="30" customHeight="1" x14ac:dyDescent="0.2">
      <c r="A28" s="4"/>
      <c r="B28" s="36"/>
      <c r="C28" s="37"/>
      <c r="D28" s="49"/>
      <c r="E28" s="49"/>
      <c r="F28" s="49"/>
      <c r="G28" s="50"/>
      <c r="H28" s="51"/>
      <c r="I28" s="51"/>
      <c r="J28" s="51"/>
      <c r="K28" s="51"/>
      <c r="L28" s="52"/>
      <c r="M28" s="4"/>
    </row>
    <row r="29" spans="1:13" ht="30" customHeight="1" x14ac:dyDescent="0.2">
      <c r="A29" s="4"/>
      <c r="B29" s="36"/>
      <c r="C29" s="37"/>
      <c r="D29" s="49"/>
      <c r="E29" s="49"/>
      <c r="F29" s="49"/>
      <c r="G29" s="50"/>
      <c r="H29" s="51"/>
      <c r="I29" s="51"/>
      <c r="J29" s="51"/>
      <c r="K29" s="51"/>
      <c r="L29" s="52"/>
      <c r="M29" s="4"/>
    </row>
    <row r="30" spans="1:13" ht="30" customHeight="1" x14ac:dyDescent="0.2">
      <c r="A30" s="4"/>
      <c r="B30" s="36"/>
      <c r="C30" s="37"/>
      <c r="D30" s="49"/>
      <c r="E30" s="49"/>
      <c r="F30" s="49"/>
      <c r="G30" s="50"/>
      <c r="H30" s="51"/>
      <c r="I30" s="51"/>
      <c r="J30" s="51"/>
      <c r="K30" s="51"/>
      <c r="L30" s="52"/>
      <c r="M30" s="4"/>
    </row>
    <row r="31" spans="1:13" ht="30" customHeight="1" x14ac:dyDescent="0.2">
      <c r="A31" s="4"/>
      <c r="B31" s="36"/>
      <c r="C31" s="37"/>
      <c r="D31" s="49"/>
      <c r="E31" s="49"/>
      <c r="F31" s="49"/>
      <c r="G31" s="50"/>
      <c r="H31" s="51"/>
      <c r="I31" s="51"/>
      <c r="J31" s="51"/>
      <c r="K31" s="51"/>
      <c r="L31" s="52"/>
      <c r="M31" s="4"/>
    </row>
    <row r="32" spans="1:13" ht="30" customHeight="1" x14ac:dyDescent="0.2">
      <c r="A32" s="4"/>
      <c r="B32" s="36"/>
      <c r="C32" s="37"/>
      <c r="D32" s="49"/>
      <c r="E32" s="49"/>
      <c r="F32" s="49"/>
      <c r="G32" s="50"/>
      <c r="H32" s="51"/>
      <c r="I32" s="51"/>
      <c r="J32" s="51"/>
      <c r="K32" s="51"/>
      <c r="L32" s="52"/>
      <c r="M32" s="4"/>
    </row>
    <row r="33" spans="1:13" ht="30" customHeight="1" x14ac:dyDescent="0.2">
      <c r="A33" s="4"/>
      <c r="B33" s="36"/>
      <c r="C33" s="37"/>
      <c r="D33" s="49"/>
      <c r="E33" s="49"/>
      <c r="F33" s="49"/>
      <c r="G33" s="50"/>
      <c r="H33" s="51"/>
      <c r="I33" s="51"/>
      <c r="J33" s="51"/>
      <c r="K33" s="51"/>
      <c r="L33" s="52"/>
      <c r="M33" s="4"/>
    </row>
    <row r="34" spans="1:13" ht="30" customHeight="1" x14ac:dyDescent="0.2">
      <c r="A34" s="4"/>
      <c r="B34" s="36"/>
      <c r="C34" s="37"/>
      <c r="D34" s="49"/>
      <c r="E34" s="49"/>
      <c r="F34" s="49"/>
      <c r="G34" s="50"/>
      <c r="H34" s="51"/>
      <c r="I34" s="51"/>
      <c r="J34" s="51"/>
      <c r="K34" s="51"/>
      <c r="L34" s="52"/>
      <c r="M34" s="4"/>
    </row>
    <row r="35" spans="1:13" ht="30" customHeight="1" x14ac:dyDescent="0.2">
      <c r="A35" s="4"/>
      <c r="B35" s="36"/>
      <c r="C35" s="37"/>
      <c r="D35" s="49"/>
      <c r="E35" s="49"/>
      <c r="F35" s="49"/>
      <c r="G35" s="50"/>
      <c r="H35" s="51"/>
      <c r="I35" s="51"/>
      <c r="J35" s="51"/>
      <c r="K35" s="51"/>
      <c r="L35" s="52"/>
      <c r="M35" s="4"/>
    </row>
    <row r="36" spans="1:13" ht="30" customHeight="1" x14ac:dyDescent="0.2">
      <c r="A36" s="4"/>
      <c r="B36" s="36"/>
      <c r="C36" s="37"/>
      <c r="D36" s="49"/>
      <c r="E36" s="49"/>
      <c r="F36" s="49"/>
      <c r="G36" s="50"/>
      <c r="H36" s="51"/>
      <c r="I36" s="51"/>
      <c r="J36" s="51"/>
      <c r="K36" s="51"/>
      <c r="L36" s="52"/>
      <c r="M36" s="4"/>
    </row>
    <row r="37" spans="1:13" ht="30" customHeight="1" x14ac:dyDescent="0.2">
      <c r="A37" s="4"/>
      <c r="B37" s="36"/>
      <c r="C37" s="37"/>
      <c r="D37" s="49"/>
      <c r="E37" s="49"/>
      <c r="F37" s="49"/>
      <c r="G37" s="50"/>
      <c r="H37" s="51"/>
      <c r="I37" s="51"/>
      <c r="J37" s="51"/>
      <c r="K37" s="51"/>
      <c r="L37" s="52"/>
      <c r="M37" s="4"/>
    </row>
    <row r="38" spans="1:13" ht="30" customHeight="1" x14ac:dyDescent="0.2">
      <c r="A38" s="4"/>
      <c r="B38" s="36"/>
      <c r="C38" s="37"/>
      <c r="D38" s="49"/>
      <c r="E38" s="49"/>
      <c r="F38" s="49"/>
      <c r="G38" s="50"/>
      <c r="H38" s="51"/>
      <c r="I38" s="51"/>
      <c r="J38" s="51"/>
      <c r="K38" s="51"/>
      <c r="L38" s="52"/>
      <c r="M38" s="4"/>
    </row>
    <row r="39" spans="1:13" ht="30" customHeight="1" x14ac:dyDescent="0.2">
      <c r="A39" s="4"/>
      <c r="B39" s="36"/>
      <c r="C39" s="37"/>
      <c r="D39" s="49"/>
      <c r="E39" s="49"/>
      <c r="F39" s="49"/>
      <c r="G39" s="50"/>
      <c r="H39" s="51"/>
      <c r="I39" s="51"/>
      <c r="J39" s="51"/>
      <c r="K39" s="51"/>
      <c r="L39" s="52"/>
      <c r="M39" s="4"/>
    </row>
    <row r="40" spans="1:13" ht="6" customHeight="1" x14ac:dyDescent="0.2">
      <c r="A40" s="4"/>
      <c r="B40" s="17"/>
      <c r="C40" s="17"/>
      <c r="D40" s="17"/>
      <c r="E40" s="17"/>
      <c r="F40" s="17"/>
      <c r="G40" s="15"/>
      <c r="H40" s="15"/>
      <c r="I40" s="15"/>
      <c r="J40" s="16"/>
      <c r="K40" s="16"/>
      <c r="L40" s="16"/>
      <c r="M40" s="4"/>
    </row>
    <row r="41" spans="1:13" ht="12.6" x14ac:dyDescent="0.2">
      <c r="A41" s="4"/>
      <c r="B41" s="33" t="s">
        <v>17</v>
      </c>
      <c r="C41" s="17"/>
      <c r="D41" s="17"/>
      <c r="E41" s="17"/>
      <c r="F41" s="17"/>
      <c r="G41" s="15"/>
      <c r="H41" s="9"/>
      <c r="I41" s="79" t="str">
        <f>IF(J13="non urgente","e dovrà essere presentato preventivo entro il","ed i lavori dovranno avere inizio non oltre il")</f>
        <v>e dovrà essere presentato preventivo entro il</v>
      </c>
      <c r="J41" s="79"/>
      <c r="K41" s="79"/>
      <c r="L41" s="79"/>
      <c r="M41" s="4"/>
    </row>
    <row r="42" spans="1:13" ht="6" customHeight="1" x14ac:dyDescent="0.2">
      <c r="A42" s="4"/>
      <c r="B42" s="17"/>
      <c r="C42" s="17"/>
      <c r="D42" s="17"/>
      <c r="E42" s="17"/>
      <c r="F42" s="17"/>
      <c r="G42" s="15"/>
      <c r="H42" s="15"/>
      <c r="I42" s="15"/>
      <c r="J42" s="16"/>
      <c r="K42" s="16"/>
      <c r="L42" s="16"/>
      <c r="M42" s="4"/>
    </row>
    <row r="43" spans="1:13" ht="27" customHeight="1" x14ac:dyDescent="0.2">
      <c r="A43" s="4"/>
      <c r="B43" s="76" t="s">
        <v>26</v>
      </c>
      <c r="C43" s="77"/>
      <c r="D43" s="77"/>
      <c r="E43" s="77"/>
      <c r="F43" s="77"/>
      <c r="G43" s="78"/>
      <c r="H43" s="15"/>
      <c r="I43" s="80" t="str">
        <f>IF(F51&lt;&gt;0,IF(J13="-","-",IF(J13="non urgente",F51+5,IF(J13="urgente",F51+2,F51))),"-")</f>
        <v>-</v>
      </c>
      <c r="J43" s="81"/>
      <c r="K43" s="81"/>
      <c r="L43" s="82"/>
      <c r="M43" s="4"/>
    </row>
    <row r="44" spans="1:13" ht="6" customHeight="1" x14ac:dyDescent="0.2">
      <c r="A44" s="4"/>
      <c r="B44" s="17"/>
      <c r="C44" s="17"/>
      <c r="D44" s="17"/>
      <c r="E44" s="17"/>
      <c r="F44" s="17"/>
      <c r="G44" s="15"/>
      <c r="H44" s="15"/>
      <c r="I44" s="15"/>
      <c r="J44" s="16"/>
      <c r="K44" s="16"/>
      <c r="L44" s="16"/>
      <c r="M44" s="4"/>
    </row>
    <row r="45" spans="1:13" ht="12.75" customHeight="1" x14ac:dyDescent="0.2">
      <c r="A45" s="4"/>
      <c r="B45" s="8" t="s">
        <v>14</v>
      </c>
      <c r="C45" s="8"/>
      <c r="D45" s="8"/>
      <c r="E45" s="9"/>
      <c r="F45" s="8"/>
      <c r="G45" s="8"/>
      <c r="H45" s="8"/>
      <c r="I45" s="8"/>
      <c r="J45" s="8"/>
      <c r="K45" s="8"/>
      <c r="L45" s="8"/>
      <c r="M45" s="4"/>
    </row>
    <row r="46" spans="1:13" ht="6" customHeight="1" x14ac:dyDescent="0.2">
      <c r="A46" s="4"/>
      <c r="B46" s="4"/>
      <c r="C46" s="5"/>
      <c r="D46" s="5"/>
      <c r="E46" s="6"/>
      <c r="F46" s="4"/>
      <c r="G46" s="4"/>
      <c r="H46" s="4"/>
      <c r="I46" s="4"/>
      <c r="J46" s="4"/>
      <c r="K46" s="4"/>
      <c r="L46" s="4"/>
      <c r="M46" s="4"/>
    </row>
    <row r="47" spans="1:13" ht="216" customHeight="1" x14ac:dyDescent="0.2">
      <c r="A47" s="4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4"/>
    </row>
    <row r="48" spans="1:13" ht="6" customHeight="1" x14ac:dyDescent="0.2">
      <c r="A48" s="4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4"/>
    </row>
    <row r="49" spans="1:13" ht="216" customHeight="1" x14ac:dyDescent="0.2">
      <c r="A49" s="4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4"/>
    </row>
    <row r="50" spans="1:13" x14ac:dyDescent="0.2">
      <c r="A50" s="4"/>
      <c r="B50" s="4"/>
      <c r="C50" s="5"/>
      <c r="D50" s="5"/>
      <c r="E50" s="6"/>
      <c r="F50" s="4"/>
      <c r="G50" s="4"/>
      <c r="H50" s="4"/>
      <c r="I50" s="4"/>
      <c r="J50" s="4"/>
      <c r="K50" s="4"/>
      <c r="L50" s="4"/>
      <c r="M50" s="4"/>
    </row>
    <row r="51" spans="1:13" ht="18" customHeight="1" x14ac:dyDescent="0.2">
      <c r="A51" s="4"/>
      <c r="B51" s="70" t="s">
        <v>18</v>
      </c>
      <c r="C51" s="70"/>
      <c r="D51" s="70"/>
      <c r="E51" s="71"/>
      <c r="F51" s="35"/>
      <c r="G51" s="4"/>
      <c r="H51" s="69" t="s">
        <v>45</v>
      </c>
      <c r="I51" s="69"/>
      <c r="J51" s="69"/>
      <c r="K51" s="69"/>
      <c r="L51" s="4"/>
      <c r="M51" s="4"/>
    </row>
    <row r="52" spans="1:13" ht="18" customHeight="1" x14ac:dyDescent="0.2">
      <c r="A52" s="4"/>
      <c r="B52" s="4"/>
      <c r="C52" s="4"/>
      <c r="D52" s="4"/>
      <c r="E52" s="4"/>
      <c r="F52" s="4"/>
      <c r="G52" s="4"/>
      <c r="H52" s="68" t="str">
        <f>DLL</f>
        <v>Geom. Massimo Calisi</v>
      </c>
      <c r="I52" s="68"/>
      <c r="J52" s="68"/>
      <c r="K52" s="68"/>
      <c r="L52" s="7"/>
      <c r="M52" s="4"/>
    </row>
    <row r="53" spans="1:13" ht="12.6" x14ac:dyDescent="0.2">
      <c r="A53" s="4"/>
      <c r="B53" s="4"/>
      <c r="C53" s="69" t="s">
        <v>46</v>
      </c>
      <c r="D53" s="69"/>
      <c r="E53" s="69"/>
      <c r="F53" s="69"/>
      <c r="G53" s="4"/>
      <c r="H53" s="4"/>
      <c r="I53" s="4"/>
      <c r="J53" s="4"/>
      <c r="K53" s="4"/>
      <c r="L53" s="7"/>
      <c r="M53" s="4"/>
    </row>
    <row r="54" spans="1:13" ht="18" customHeight="1" x14ac:dyDescent="0.2">
      <c r="A54" s="4"/>
      <c r="B54" s="4"/>
      <c r="C54" s="68" t="str">
        <f>RUP</f>
        <v>Arch. Daniele Bachini</v>
      </c>
      <c r="D54" s="68"/>
      <c r="E54" s="68"/>
      <c r="F54" s="68"/>
      <c r="G54" s="4"/>
      <c r="H54" s="4"/>
      <c r="I54" s="4"/>
      <c r="J54" s="4"/>
      <c r="K54" s="4"/>
      <c r="L54" s="4"/>
      <c r="M54" s="4"/>
    </row>
    <row r="55" spans="1:13" ht="6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7"/>
      <c r="M55" s="4"/>
    </row>
    <row r="56" spans="1:13" ht="18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idden="1" x14ac:dyDescent="0.2"/>
    <row r="58" spans="1:13" hidden="1" x14ac:dyDescent="0.2"/>
    <row r="59" spans="1:13" hidden="1" x14ac:dyDescent="0.2"/>
    <row r="60" spans="1:13" hidden="1" x14ac:dyDescent="0.2"/>
  </sheetData>
  <sheetProtection selectLockedCells="1"/>
  <mergeCells count="52">
    <mergeCell ref="E2:J4"/>
    <mergeCell ref="B43:G43"/>
    <mergeCell ref="I41:L41"/>
    <mergeCell ref="I43:L43"/>
    <mergeCell ref="B9:H9"/>
    <mergeCell ref="K9:L9"/>
    <mergeCell ref="I11:J11"/>
    <mergeCell ref="B11:H11"/>
    <mergeCell ref="G36:L36"/>
    <mergeCell ref="D37:F37"/>
    <mergeCell ref="G37:L37"/>
    <mergeCell ref="D26:F26"/>
    <mergeCell ref="G26:L26"/>
    <mergeCell ref="D27:F27"/>
    <mergeCell ref="D38:F38"/>
    <mergeCell ref="G38:L38"/>
    <mergeCell ref="C54:F54"/>
    <mergeCell ref="H51:K51"/>
    <mergeCell ref="H52:K52"/>
    <mergeCell ref="B51:E51"/>
    <mergeCell ref="D39:F39"/>
    <mergeCell ref="G39:L39"/>
    <mergeCell ref="B47:L49"/>
    <mergeCell ref="C53:F53"/>
    <mergeCell ref="I9:J9"/>
    <mergeCell ref="J17:K17"/>
    <mergeCell ref="B17:F17"/>
    <mergeCell ref="D29:F29"/>
    <mergeCell ref="G29:L29"/>
    <mergeCell ref="J13:L13"/>
    <mergeCell ref="B13:I13"/>
    <mergeCell ref="D30:F30"/>
    <mergeCell ref="G30:L30"/>
    <mergeCell ref="D31:F31"/>
    <mergeCell ref="G31:L31"/>
    <mergeCell ref="D36:F36"/>
    <mergeCell ref="L2:L3"/>
    <mergeCell ref="D35:F35"/>
    <mergeCell ref="G35:L35"/>
    <mergeCell ref="D32:F32"/>
    <mergeCell ref="G32:L32"/>
    <mergeCell ref="D33:F33"/>
    <mergeCell ref="G33:L33"/>
    <mergeCell ref="D34:F34"/>
    <mergeCell ref="G34:L34"/>
    <mergeCell ref="G27:L27"/>
    <mergeCell ref="D28:F28"/>
    <mergeCell ref="G28:L28"/>
    <mergeCell ref="B21:L21"/>
    <mergeCell ref="D25:F25"/>
    <mergeCell ref="G25:L25"/>
    <mergeCell ref="D6:J8"/>
  </mergeCells>
  <conditionalFormatting sqref="L2">
    <cfRule type="iconSet" priority="2">
      <iconSet iconSet="3Arrows" showValue="0">
        <cfvo type="percent" val="0"/>
        <cfvo type="num" val="2"/>
        <cfvo type="num" val="3"/>
      </iconSet>
    </cfRule>
  </conditionalFormatting>
  <conditionalFormatting sqref="B13:I13">
    <cfRule type="expression" dxfId="3" priority="1">
      <formula>$J$13="-"</formula>
    </cfRule>
  </conditionalFormatting>
  <dataValidations count="9">
    <dataValidation type="list" allowBlank="1" showInputMessage="1" showErrorMessage="1" sqref="B17">
      <formula1>Strutture</formula1>
    </dataValidation>
    <dataValidation type="list" allowBlank="1" showInputMessage="1" showErrorMessage="1" sqref="B26:B39">
      <formula1>Piani</formula1>
    </dataValidation>
    <dataValidation type="textLength" operator="lessThanOrEqual" allowBlank="1" showInputMessage="1" showErrorMessage="1" errorTitle="DESCRIZIONE OPERE RICHIESTE" error="Attenzione avete inserito più di 200 caratteri. Usate un'altra riga per aggiungere indicazioni." prompt="massimo 200 caratteri" sqref="G26:L29 G31:L39">
      <formula1>200</formula1>
    </dataValidation>
    <dataValidation type="textLength" operator="lessThanOrEqual" allowBlank="1" showInputMessage="1" showErrorMessage="1" errorTitle="DETTAGLI DEI REFERENTI" error="Attenzione avete inserito più di 50 caratteri. Usate un'altra riga per aggiungere indicazioni." prompt="max 50 caratteri" sqref="D26:F39">
      <formula1>50</formula1>
    </dataValidation>
    <dataValidation type="textLength" operator="lessThanOrEqual" allowBlank="1" showInputMessage="1" showErrorMessage="1" errorTitle="INDICAZIONI STANZE" error="Attenzione avete inserito più di 35 caratteri. Usate un'altra riga per aggiungere indicazioni." prompt="max 35 caratteri" sqref="C26:C39">
      <formula1>35</formula1>
    </dataValidation>
    <dataValidation type="textLength" operator="lessThanOrEqual" allowBlank="1" showInputMessage="1" showErrorMessage="1" errorTitle="DESCRIZIONE OPERE RICHIESTE" error="Attenzione avete inserito più di 200 caratteri. Usate un'altra riga per aggiungere indicazioni." prompt="max 200 caratteri" sqref="G30:L30">
      <formula1>200</formula1>
    </dataValidation>
    <dataValidation type="textLength" operator="lessThanOrEqual" allowBlank="1" showInputMessage="1" showErrorMessage="1" errorTitle="OGGETTO DELL'INTERVENTO" error="Attenzione avete inserito più di 600 caratteri. Si chiede di sintetizzare la descrizione e/o abbreviare le parole che possono essere comprese anche in versione tronca (es: &quot;pavimento&quot; può essere indicato come &quot;pavim.&quot;" prompt="max 600 caratteri" sqref="B21:L21">
      <formula1>600</formula1>
    </dataValidation>
    <dataValidation type="list" allowBlank="1" showInputMessage="1" showErrorMessage="1" sqref="J13">
      <formula1>TipologiaIntervento</formula1>
    </dataValidation>
    <dataValidation type="date" operator="greaterThanOrEqual" allowBlank="1" showInputMessage="1" showErrorMessage="1" errorTitle="Data incongruente" error="Avete inserito una data antecedente alla data di inizio contrattuale." sqref="F51">
      <formula1>InizioContrattuale</formula1>
    </dataValidation>
  </dataValidations>
  <printOptions horizontalCentered="1"/>
  <pageMargins left="0.19685039370078741" right="0.19685039370078741" top="0.39370078740157483" bottom="0.59055118110236227" header="0.19685039370078741" footer="0.39370078740157483"/>
  <pageSetup paperSize="9" scale="57" orientation="portrait" horizontalDpi="360" verticalDpi="360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Elenchi!$A$2:$A$11</xm:f>
          </x14:formula1>
          <xm:sqref>B43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4" sqref="H4"/>
    </sheetView>
  </sheetViews>
  <sheetFormatPr defaultRowHeight="14.4" x14ac:dyDescent="0.3"/>
  <cols>
    <col min="1" max="1" width="63.88671875" customWidth="1"/>
    <col min="3" max="3" width="15.5546875" customWidth="1"/>
    <col min="5" max="5" width="21.5546875" bestFit="1" customWidth="1"/>
  </cols>
  <sheetData>
    <row r="1" spans="1:5" x14ac:dyDescent="0.3">
      <c r="A1" s="24" t="s">
        <v>10</v>
      </c>
      <c r="C1" s="20" t="s">
        <v>16</v>
      </c>
      <c r="E1" t="s">
        <v>50</v>
      </c>
    </row>
    <row r="2" spans="1:5" ht="20.399999999999999" x14ac:dyDescent="0.3">
      <c r="A2" s="25" t="s">
        <v>21</v>
      </c>
      <c r="C2" s="21"/>
      <c r="E2" t="s">
        <v>51</v>
      </c>
    </row>
    <row r="3" spans="1:5" ht="20.399999999999999" x14ac:dyDescent="0.3">
      <c r="A3" s="25" t="s">
        <v>22</v>
      </c>
      <c r="C3" s="22" t="s">
        <v>27</v>
      </c>
      <c r="E3" t="s">
        <v>52</v>
      </c>
    </row>
    <row r="4" spans="1:5" ht="20.399999999999999" x14ac:dyDescent="0.3">
      <c r="A4" s="25" t="s">
        <v>20</v>
      </c>
      <c r="C4" s="22" t="s">
        <v>28</v>
      </c>
      <c r="E4" t="s">
        <v>53</v>
      </c>
    </row>
    <row r="5" spans="1:5" x14ac:dyDescent="0.3">
      <c r="A5" s="25" t="s">
        <v>25</v>
      </c>
      <c r="C5" s="22" t="s">
        <v>29</v>
      </c>
      <c r="E5" t="s">
        <v>54</v>
      </c>
    </row>
    <row r="6" spans="1:5" x14ac:dyDescent="0.3">
      <c r="A6" s="25" t="s">
        <v>24</v>
      </c>
      <c r="C6" s="22" t="s">
        <v>30</v>
      </c>
    </row>
    <row r="7" spans="1:5" ht="30.6" x14ac:dyDescent="0.3">
      <c r="A7" s="25" t="s">
        <v>44</v>
      </c>
      <c r="C7" s="22" t="s">
        <v>31</v>
      </c>
    </row>
    <row r="8" spans="1:5" x14ac:dyDescent="0.3">
      <c r="A8" s="25" t="s">
        <v>26</v>
      </c>
      <c r="C8" s="22" t="s">
        <v>32</v>
      </c>
    </row>
    <row r="9" spans="1:5" ht="20.399999999999999" x14ac:dyDescent="0.3">
      <c r="A9" s="25" t="s">
        <v>19</v>
      </c>
      <c r="C9" s="22" t="s">
        <v>33</v>
      </c>
    </row>
    <row r="10" spans="1:5" ht="20.399999999999999" x14ac:dyDescent="0.3">
      <c r="A10" s="25" t="s">
        <v>43</v>
      </c>
      <c r="C10" s="22" t="s">
        <v>34</v>
      </c>
    </row>
    <row r="11" spans="1:5" ht="20.399999999999999" x14ac:dyDescent="0.3">
      <c r="A11" s="25" t="s">
        <v>23</v>
      </c>
      <c r="C11" s="22" t="s">
        <v>35</v>
      </c>
    </row>
    <row r="12" spans="1:5" x14ac:dyDescent="0.3">
      <c r="C12" s="22" t="s">
        <v>36</v>
      </c>
    </row>
    <row r="13" spans="1:5" x14ac:dyDescent="0.3">
      <c r="C13" s="22" t="s">
        <v>37</v>
      </c>
    </row>
    <row r="14" spans="1:5" x14ac:dyDescent="0.3">
      <c r="C14" s="22" t="s">
        <v>38</v>
      </c>
    </row>
    <row r="15" spans="1:5" x14ac:dyDescent="0.3">
      <c r="C15" s="22" t="s">
        <v>39</v>
      </c>
    </row>
    <row r="16" spans="1:5" x14ac:dyDescent="0.3">
      <c r="C16" s="22" t="s">
        <v>40</v>
      </c>
    </row>
    <row r="17" spans="3:3" x14ac:dyDescent="0.3">
      <c r="C17" s="22" t="s">
        <v>41</v>
      </c>
    </row>
    <row r="18" spans="3:3" x14ac:dyDescent="0.3">
      <c r="C18" s="23" t="s">
        <v>49</v>
      </c>
    </row>
  </sheetData>
  <sortState ref="A2:A11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E4" sqref="E4"/>
    </sheetView>
  </sheetViews>
  <sheetFormatPr defaultRowHeight="14.4" x14ac:dyDescent="0.3"/>
  <cols>
    <col min="1" max="1" width="64.44140625" bestFit="1" customWidth="1"/>
    <col min="2" max="2" width="9.109375" style="1"/>
    <col min="3" max="3" width="12.109375" customWidth="1"/>
    <col min="4" max="4" width="18" customWidth="1"/>
    <col min="5" max="5" width="39.6640625" bestFit="1" customWidth="1"/>
    <col min="6" max="6" width="17.5546875" customWidth="1"/>
  </cols>
  <sheetData>
    <row r="1" spans="1:5" x14ac:dyDescent="0.3">
      <c r="A1" t="s">
        <v>1</v>
      </c>
      <c r="B1" s="1" t="s">
        <v>0</v>
      </c>
      <c r="C1" t="s">
        <v>2</v>
      </c>
      <c r="D1" t="s">
        <v>3</v>
      </c>
      <c r="E1" t="s">
        <v>4</v>
      </c>
    </row>
    <row r="2" spans="1:5" x14ac:dyDescent="0.3">
      <c r="A2" t="s">
        <v>5</v>
      </c>
      <c r="B2" s="1" t="s">
        <v>5</v>
      </c>
      <c r="C2" s="43" t="s">
        <v>5</v>
      </c>
      <c r="D2" s="2" t="s">
        <v>5</v>
      </c>
      <c r="E2" t="s">
        <v>5</v>
      </c>
    </row>
    <row r="3" spans="1:5" x14ac:dyDescent="0.3">
      <c r="A3" t="s">
        <v>60</v>
      </c>
      <c r="B3" s="1">
        <v>52100</v>
      </c>
      <c r="C3" s="43">
        <v>1</v>
      </c>
      <c r="D3" s="2" t="s">
        <v>61</v>
      </c>
      <c r="E3" t="s">
        <v>118</v>
      </c>
    </row>
    <row r="4" spans="1:5" x14ac:dyDescent="0.3">
      <c r="A4" t="s">
        <v>62</v>
      </c>
      <c r="B4" s="1">
        <v>52100</v>
      </c>
      <c r="C4" s="43">
        <v>2</v>
      </c>
      <c r="D4" s="2" t="s">
        <v>63</v>
      </c>
      <c r="E4" t="s">
        <v>64</v>
      </c>
    </row>
    <row r="5" spans="1:5" x14ac:dyDescent="0.3">
      <c r="A5" t="s">
        <v>65</v>
      </c>
      <c r="B5" s="1">
        <v>52100</v>
      </c>
      <c r="C5" s="43">
        <v>3</v>
      </c>
      <c r="D5" s="2" t="s">
        <v>63</v>
      </c>
      <c r="E5" t="s">
        <v>66</v>
      </c>
    </row>
    <row r="6" spans="1:5" x14ac:dyDescent="0.3">
      <c r="A6" t="s">
        <v>67</v>
      </c>
      <c r="B6" s="1">
        <v>52100</v>
      </c>
      <c r="C6" s="43">
        <v>4</v>
      </c>
      <c r="D6" s="2" t="s">
        <v>63</v>
      </c>
      <c r="E6" t="s">
        <v>68</v>
      </c>
    </row>
    <row r="7" spans="1:5" x14ac:dyDescent="0.3">
      <c r="A7" t="s">
        <v>69</v>
      </c>
      <c r="B7" s="1">
        <v>52100</v>
      </c>
      <c r="C7" s="43">
        <v>5</v>
      </c>
      <c r="D7" s="2" t="s">
        <v>63</v>
      </c>
      <c r="E7" t="s">
        <v>70</v>
      </c>
    </row>
    <row r="8" spans="1:5" x14ac:dyDescent="0.3">
      <c r="A8" t="s">
        <v>71</v>
      </c>
      <c r="B8" s="1">
        <v>52100</v>
      </c>
      <c r="C8" s="43">
        <v>6</v>
      </c>
      <c r="D8" s="2" t="s">
        <v>61</v>
      </c>
      <c r="E8" t="s">
        <v>72</v>
      </c>
    </row>
    <row r="9" spans="1:5" x14ac:dyDescent="0.3">
      <c r="A9" t="s">
        <v>73</v>
      </c>
      <c r="C9" s="43">
        <v>7</v>
      </c>
      <c r="D9" s="2" t="s">
        <v>74</v>
      </c>
      <c r="E9" t="s">
        <v>64</v>
      </c>
    </row>
    <row r="10" spans="1:5" x14ac:dyDescent="0.3">
      <c r="A10" t="s">
        <v>75</v>
      </c>
      <c r="B10" s="1">
        <v>54033</v>
      </c>
      <c r="C10" s="43">
        <v>8</v>
      </c>
      <c r="D10" s="2" t="s">
        <v>63</v>
      </c>
      <c r="E10" t="s">
        <v>76</v>
      </c>
    </row>
    <row r="11" spans="1:5" x14ac:dyDescent="0.3">
      <c r="A11" t="s">
        <v>77</v>
      </c>
      <c r="B11" s="1">
        <v>58033</v>
      </c>
      <c r="C11" s="43">
        <v>9</v>
      </c>
      <c r="D11" s="2" t="s">
        <v>74</v>
      </c>
      <c r="E11" t="s">
        <v>64</v>
      </c>
    </row>
    <row r="12" spans="1:5" x14ac:dyDescent="0.3">
      <c r="A12" t="s">
        <v>78</v>
      </c>
      <c r="B12" s="1">
        <v>55032</v>
      </c>
      <c r="C12" s="43">
        <v>10</v>
      </c>
      <c r="D12" s="2" t="s">
        <v>74</v>
      </c>
      <c r="E12" t="s">
        <v>64</v>
      </c>
    </row>
    <row r="13" spans="1:5" x14ac:dyDescent="0.3">
      <c r="A13" t="s">
        <v>79</v>
      </c>
      <c r="B13" s="1">
        <v>57023</v>
      </c>
      <c r="C13" s="43">
        <v>11</v>
      </c>
      <c r="D13" s="2" t="s">
        <v>74</v>
      </c>
      <c r="E13" t="s">
        <v>64</v>
      </c>
    </row>
    <row r="14" spans="1:5" x14ac:dyDescent="0.3">
      <c r="A14" t="s">
        <v>80</v>
      </c>
      <c r="B14" s="1">
        <v>53034</v>
      </c>
      <c r="C14" s="43">
        <v>12</v>
      </c>
      <c r="D14" s="2" t="s">
        <v>74</v>
      </c>
      <c r="E14" t="s">
        <v>64</v>
      </c>
    </row>
    <row r="15" spans="1:5" x14ac:dyDescent="0.3">
      <c r="A15" t="s">
        <v>81</v>
      </c>
      <c r="B15" s="1">
        <v>50053</v>
      </c>
      <c r="C15" s="43">
        <v>13</v>
      </c>
      <c r="D15" s="2" t="s">
        <v>74</v>
      </c>
      <c r="E15" t="s">
        <v>64</v>
      </c>
    </row>
    <row r="16" spans="1:5" x14ac:dyDescent="0.3">
      <c r="A16" t="s">
        <v>82</v>
      </c>
      <c r="B16" s="1">
        <v>58100</v>
      </c>
      <c r="C16" s="43">
        <v>14</v>
      </c>
      <c r="D16" s="2" t="s">
        <v>74</v>
      </c>
      <c r="E16" t="s">
        <v>64</v>
      </c>
    </row>
    <row r="17" spans="1:5" x14ac:dyDescent="0.3">
      <c r="A17" t="s">
        <v>83</v>
      </c>
      <c r="B17" s="1">
        <v>50122</v>
      </c>
      <c r="C17" s="43">
        <v>15</v>
      </c>
      <c r="D17" s="2" t="s">
        <v>63</v>
      </c>
      <c r="E17" t="s">
        <v>84</v>
      </c>
    </row>
    <row r="18" spans="1:5" x14ac:dyDescent="0.3">
      <c r="A18" t="s">
        <v>85</v>
      </c>
      <c r="B18" s="1">
        <v>58100</v>
      </c>
      <c r="C18" s="43">
        <v>16</v>
      </c>
      <c r="D18" s="2" t="s">
        <v>63</v>
      </c>
      <c r="E18" t="s">
        <v>86</v>
      </c>
    </row>
    <row r="19" spans="1:5" x14ac:dyDescent="0.3">
      <c r="A19" t="s">
        <v>87</v>
      </c>
      <c r="B19" s="1">
        <v>50144</v>
      </c>
      <c r="C19" s="43">
        <v>17</v>
      </c>
      <c r="D19" s="2" t="s">
        <v>88</v>
      </c>
      <c r="E19" t="s">
        <v>70</v>
      </c>
    </row>
    <row r="20" spans="1:5" x14ac:dyDescent="0.3">
      <c r="A20" t="s">
        <v>89</v>
      </c>
      <c r="B20" s="1">
        <v>58100</v>
      </c>
      <c r="C20" s="43">
        <v>18</v>
      </c>
      <c r="D20" s="2" t="s">
        <v>63</v>
      </c>
      <c r="E20" t="s">
        <v>90</v>
      </c>
    </row>
    <row r="21" spans="1:5" x14ac:dyDescent="0.3">
      <c r="A21" t="s">
        <v>91</v>
      </c>
      <c r="B21" s="1">
        <v>58100</v>
      </c>
      <c r="C21" s="43">
        <v>19</v>
      </c>
      <c r="D21" s="2" t="s">
        <v>63</v>
      </c>
      <c r="E21" t="s">
        <v>70</v>
      </c>
    </row>
    <row r="22" spans="1:5" x14ac:dyDescent="0.3">
      <c r="A22" t="s">
        <v>92</v>
      </c>
      <c r="B22" s="1">
        <v>57100</v>
      </c>
      <c r="C22" s="43">
        <v>20</v>
      </c>
      <c r="D22" s="2" t="s">
        <v>63</v>
      </c>
      <c r="E22" t="s">
        <v>70</v>
      </c>
    </row>
    <row r="23" spans="1:5" x14ac:dyDescent="0.3">
      <c r="A23" t="s">
        <v>93</v>
      </c>
      <c r="B23" s="1">
        <v>55012</v>
      </c>
      <c r="C23" s="43">
        <v>21</v>
      </c>
      <c r="D23" s="2" t="s">
        <v>74</v>
      </c>
      <c r="E23" t="s">
        <v>94</v>
      </c>
    </row>
    <row r="24" spans="1:5" x14ac:dyDescent="0.3">
      <c r="A24" t="s">
        <v>95</v>
      </c>
      <c r="B24" s="1">
        <v>55100</v>
      </c>
      <c r="C24" s="43">
        <v>22</v>
      </c>
      <c r="D24" s="2" t="s">
        <v>63</v>
      </c>
      <c r="E24" t="s">
        <v>70</v>
      </c>
    </row>
    <row r="25" spans="1:5" x14ac:dyDescent="0.3">
      <c r="A25" t="s">
        <v>96</v>
      </c>
      <c r="B25" s="1">
        <v>55100</v>
      </c>
      <c r="C25" s="43">
        <v>23</v>
      </c>
      <c r="D25" s="2" t="s">
        <v>74</v>
      </c>
      <c r="E25" t="s">
        <v>97</v>
      </c>
    </row>
    <row r="26" spans="1:5" x14ac:dyDescent="0.3">
      <c r="A26" t="s">
        <v>98</v>
      </c>
      <c r="B26" s="1">
        <v>54100</v>
      </c>
      <c r="C26" s="43">
        <v>24</v>
      </c>
      <c r="D26" s="2" t="s">
        <v>74</v>
      </c>
      <c r="E26" t="s">
        <v>64</v>
      </c>
    </row>
    <row r="27" spans="1:5" x14ac:dyDescent="0.3">
      <c r="A27" t="s">
        <v>99</v>
      </c>
      <c r="B27" s="1">
        <v>51010</v>
      </c>
      <c r="C27" s="43">
        <v>25</v>
      </c>
      <c r="D27" s="2" t="s">
        <v>74</v>
      </c>
      <c r="E27" t="s">
        <v>64</v>
      </c>
    </row>
    <row r="28" spans="1:5" x14ac:dyDescent="0.3">
      <c r="A28" t="s">
        <v>100</v>
      </c>
      <c r="B28" s="1">
        <v>53045</v>
      </c>
      <c r="C28" s="43">
        <v>26</v>
      </c>
      <c r="D28" s="2" t="s">
        <v>74</v>
      </c>
      <c r="E28" t="s">
        <v>64</v>
      </c>
    </row>
    <row r="29" spans="1:5" x14ac:dyDescent="0.3">
      <c r="A29" t="s">
        <v>101</v>
      </c>
      <c r="B29" s="1">
        <v>52025</v>
      </c>
      <c r="C29" s="43">
        <v>27</v>
      </c>
      <c r="D29" s="2" t="s">
        <v>74</v>
      </c>
      <c r="E29" t="s">
        <v>64</v>
      </c>
    </row>
    <row r="30" spans="1:5" x14ac:dyDescent="0.3">
      <c r="A30" t="s">
        <v>102</v>
      </c>
      <c r="B30" s="1">
        <v>57025</v>
      </c>
      <c r="C30" s="43">
        <v>28</v>
      </c>
      <c r="D30" s="2" t="s">
        <v>74</v>
      </c>
      <c r="E30" t="s">
        <v>97</v>
      </c>
    </row>
    <row r="31" spans="1:5" x14ac:dyDescent="0.3">
      <c r="A31" t="s">
        <v>103</v>
      </c>
      <c r="B31" s="1">
        <v>57025</v>
      </c>
      <c r="C31" s="43">
        <v>29</v>
      </c>
      <c r="D31" s="2" t="s">
        <v>63</v>
      </c>
      <c r="E31" t="s">
        <v>104</v>
      </c>
    </row>
    <row r="32" spans="1:5" x14ac:dyDescent="0.3">
      <c r="A32" t="s">
        <v>105</v>
      </c>
      <c r="B32" s="1">
        <v>56125</v>
      </c>
      <c r="C32" s="43">
        <v>30</v>
      </c>
      <c r="D32" s="2" t="s">
        <v>63</v>
      </c>
      <c r="E32" t="s">
        <v>70</v>
      </c>
    </row>
    <row r="33" spans="1:5" x14ac:dyDescent="0.3">
      <c r="A33" t="s">
        <v>106</v>
      </c>
      <c r="B33" s="1">
        <v>51100</v>
      </c>
      <c r="C33" s="43">
        <v>31</v>
      </c>
      <c r="D33" s="2" t="s">
        <v>88</v>
      </c>
      <c r="E33" t="s">
        <v>70</v>
      </c>
    </row>
    <row r="34" spans="1:5" x14ac:dyDescent="0.3">
      <c r="A34" t="s">
        <v>107</v>
      </c>
      <c r="B34" s="1">
        <v>50065</v>
      </c>
      <c r="C34" s="43">
        <v>32</v>
      </c>
      <c r="D34" s="2" t="s">
        <v>74</v>
      </c>
      <c r="E34" t="s">
        <v>64</v>
      </c>
    </row>
    <row r="35" spans="1:5" x14ac:dyDescent="0.3">
      <c r="A35" t="s">
        <v>108</v>
      </c>
      <c r="B35" s="1">
        <v>56025</v>
      </c>
      <c r="C35" s="43">
        <v>33</v>
      </c>
      <c r="D35" s="2" t="s">
        <v>74</v>
      </c>
      <c r="E35" t="s">
        <v>64</v>
      </c>
    </row>
    <row r="36" spans="1:5" x14ac:dyDescent="0.3">
      <c r="A36" t="s">
        <v>109</v>
      </c>
      <c r="B36" s="1">
        <v>50047</v>
      </c>
      <c r="C36" s="43">
        <v>34</v>
      </c>
      <c r="D36" s="2" t="s">
        <v>63</v>
      </c>
      <c r="E36" t="s">
        <v>70</v>
      </c>
    </row>
    <row r="37" spans="1:5" x14ac:dyDescent="0.3">
      <c r="A37" t="s">
        <v>110</v>
      </c>
      <c r="B37" s="1">
        <v>50018</v>
      </c>
      <c r="C37" s="43">
        <v>35</v>
      </c>
      <c r="D37" s="2" t="s">
        <v>74</v>
      </c>
      <c r="E37" t="s">
        <v>64</v>
      </c>
    </row>
    <row r="38" spans="1:5" x14ac:dyDescent="0.3">
      <c r="A38" t="s">
        <v>111</v>
      </c>
      <c r="B38" s="1">
        <v>50019</v>
      </c>
      <c r="C38" s="43">
        <v>36</v>
      </c>
      <c r="D38" s="2" t="s">
        <v>74</v>
      </c>
      <c r="E38" t="s">
        <v>64</v>
      </c>
    </row>
    <row r="39" spans="1:5" x14ac:dyDescent="0.3">
      <c r="A39" t="s">
        <v>112</v>
      </c>
      <c r="B39" s="1">
        <v>50019</v>
      </c>
      <c r="C39" s="43">
        <v>37</v>
      </c>
      <c r="D39" s="2" t="s">
        <v>74</v>
      </c>
      <c r="E39" t="s">
        <v>97</v>
      </c>
    </row>
    <row r="40" spans="1:5" x14ac:dyDescent="0.3">
      <c r="A40" t="s">
        <v>113</v>
      </c>
      <c r="B40" s="1">
        <v>53100</v>
      </c>
      <c r="C40" s="43">
        <v>38</v>
      </c>
      <c r="D40" s="2" t="s">
        <v>88</v>
      </c>
      <c r="E40" t="s">
        <v>114</v>
      </c>
    </row>
    <row r="41" spans="1:5" x14ac:dyDescent="0.3">
      <c r="A41" t="s">
        <v>115</v>
      </c>
      <c r="B41" s="1">
        <v>53100</v>
      </c>
      <c r="C41" s="43">
        <v>39</v>
      </c>
      <c r="D41" s="2" t="s">
        <v>88</v>
      </c>
      <c r="E41" t="s">
        <v>70</v>
      </c>
    </row>
    <row r="42" spans="1:5" x14ac:dyDescent="0.3">
      <c r="A42" t="s">
        <v>116</v>
      </c>
      <c r="B42" s="1">
        <v>55049</v>
      </c>
      <c r="C42" s="43">
        <v>40</v>
      </c>
      <c r="D42" s="2" t="s">
        <v>63</v>
      </c>
      <c r="E42" t="s">
        <v>64</v>
      </c>
    </row>
    <row r="43" spans="1:5" x14ac:dyDescent="0.3">
      <c r="A43" t="s">
        <v>117</v>
      </c>
      <c r="B43" s="1">
        <v>55049</v>
      </c>
      <c r="C43" s="43">
        <v>41</v>
      </c>
      <c r="D43" s="2" t="s">
        <v>63</v>
      </c>
      <c r="E43" t="s">
        <v>64</v>
      </c>
    </row>
  </sheetData>
  <sortState ref="A3:E43">
    <sortCondition ref="A3:A43"/>
  </sortState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B46212B7F3BC4C94149814C3EC0243" ma:contentTypeVersion="2" ma:contentTypeDescription="Creare un nuovo documento." ma:contentTypeScope="" ma:versionID="49399ce0c80b875d3882121406031f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c42365b6db8c9af197da2ba2bae1d8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7979D2-4E61-48E0-AA36-41A7CDF681D6}"/>
</file>

<file path=customXml/itemProps2.xml><?xml version="1.0" encoding="utf-8"?>
<ds:datastoreItem xmlns:ds="http://schemas.openxmlformats.org/officeDocument/2006/customXml" ds:itemID="{61FD65D0-7928-4058-8E3C-F57EDF521BF3}"/>
</file>

<file path=customXml/itemProps3.xml><?xml version="1.0" encoding="utf-8"?>
<ds:datastoreItem xmlns:ds="http://schemas.openxmlformats.org/officeDocument/2006/customXml" ds:itemID="{E6FD1C90-9435-4FE9-89A7-9176EA277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22</vt:i4>
      </vt:variant>
    </vt:vector>
  </HeadingPairs>
  <TitlesOfParts>
    <vt:vector size="26" baseType="lpstr">
      <vt:lpstr>Dati Gen.</vt:lpstr>
      <vt:lpstr>Richiesta</vt:lpstr>
      <vt:lpstr>Elenchi</vt:lpstr>
      <vt:lpstr>Immobili</vt:lpstr>
      <vt:lpstr>Richiesta!Area_stampa</vt:lpstr>
      <vt:lpstr>CAP</vt:lpstr>
      <vt:lpstr>Capitoli</vt:lpstr>
      <vt:lpstr>CodiceCIG</vt:lpstr>
      <vt:lpstr>Codici</vt:lpstr>
      <vt:lpstr>CostoMO</vt:lpstr>
      <vt:lpstr>CostoOpCom</vt:lpstr>
      <vt:lpstr>CostoOpQual</vt:lpstr>
      <vt:lpstr>CostoOpSpec</vt:lpstr>
      <vt:lpstr>DLL</vt:lpstr>
      <vt:lpstr>Impresa</vt:lpstr>
      <vt:lpstr>InizioContrattuale</vt:lpstr>
      <vt:lpstr>IVA</vt:lpstr>
      <vt:lpstr>Piani</vt:lpstr>
      <vt:lpstr>PiccoleEntità</vt:lpstr>
      <vt:lpstr>Ribasso</vt:lpstr>
      <vt:lpstr>RUP</vt:lpstr>
      <vt:lpstr>Strutture</vt:lpstr>
      <vt:lpstr>TipologiaIntervento</vt:lpstr>
      <vt:lpstr>Tipologie</vt:lpstr>
      <vt:lpstr>UnitàMisura</vt:lpstr>
      <vt:lpstr>UtiliImpresa</vt:lpstr>
    </vt:vector>
  </TitlesOfParts>
  <Company>I.N.P.S.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Loreto Catalano</cp:lastModifiedBy>
  <cp:lastPrinted>2016-01-20T12:55:58Z</cp:lastPrinted>
  <dcterms:created xsi:type="dcterms:W3CDTF">2015-04-14T08:07:48Z</dcterms:created>
  <dcterms:modified xsi:type="dcterms:W3CDTF">2017-05-30T08:19:58Z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0x010100E5B46212B7F3BC4C94149814C3EC0243</vt:lpwstr>
  </property>
</Properties>
</file>