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3230" windowHeight="8970" tabRatio="754"/>
  </bookViews>
  <sheets>
    <sheet name="Contr. Applicativo" sheetId="1" r:id="rId1"/>
    <sheet name="Elenchi" sheetId="2" state="hidden" r:id="rId2"/>
    <sheet name="Immobili" sheetId="3" state="hidden" r:id="rId3"/>
    <sheet name="Foglio1" sheetId="4" r:id="rId4"/>
  </sheets>
  <definedNames>
    <definedName name="AccordoQuadro">#REF!</definedName>
    <definedName name="ACERrif">#REF!</definedName>
    <definedName name="CAP">Immobili!$B$2:$B$43</definedName>
    <definedName name="Capitoli">Immobili!$D$2:$D$43</definedName>
    <definedName name="CodiceCIG">#REF!</definedName>
    <definedName name="Codici">Immobili!$C$2:$C$43</definedName>
    <definedName name="Collaudatore">#REF!</definedName>
    <definedName name="CostoMO">#REF!</definedName>
    <definedName name="CostoOpCom">#REF!</definedName>
    <definedName name="CostoOpQual">#REF!</definedName>
    <definedName name="CostoOpSpec">#REF!</definedName>
    <definedName name="DataOrdine">'Contr. Applicativo'!#REF!</definedName>
    <definedName name="DLL">#REF!</definedName>
    <definedName name="EsecuzioneRilievo">Elenchi!$E$2:$E$3</definedName>
    <definedName name="Eventi">Elenchi!$E$9:$E$20</definedName>
    <definedName name="FigureTecniche">#REF!</definedName>
    <definedName name="Impresa">#REF!</definedName>
    <definedName name="InizioContrattuale">#REF!</definedName>
    <definedName name="IVA">#REF!</definedName>
    <definedName name="ModoComunicazione">Elenchi!$A$8:$A$11</definedName>
    <definedName name="PiccoleEntità">Elenchi!$A$19:$A$39</definedName>
    <definedName name="Recapito">#REF!</definedName>
    <definedName name="ReferentiTecnici">#REF!</definedName>
    <definedName name="Ribasso">#REF!</definedName>
    <definedName name="RUP">#REF!</definedName>
    <definedName name="SoggettoRibasso">Elenchi!$A$14:$A$16</definedName>
    <definedName name="Strutture">Immobili!$A$2:$A$43</definedName>
    <definedName name="TipologiaIntervento">Elenchi!$A$2:$A$5</definedName>
    <definedName name="Tipologie">Immobili!$E$2:$E$43</definedName>
    <definedName name="UnitàMisura">Elenchi!$C$2:$C$34</definedName>
    <definedName name="UtiliImpresa">#REF!</definedName>
    <definedName name="UtiliImpresa2">#REF!</definedName>
  </definedNames>
  <calcPr calcId="145621"/>
</workbook>
</file>

<file path=xl/calcChain.xml><?xml version="1.0" encoding="utf-8"?>
<calcChain xmlns="http://schemas.openxmlformats.org/spreadsheetml/2006/main">
  <c r="B66" i="1" l="1"/>
  <c r="B60" i="1"/>
  <c r="B54" i="1"/>
  <c r="B48" i="1"/>
  <c r="B42" i="1"/>
  <c r="B36" i="1"/>
  <c r="B30" i="1"/>
  <c r="B24" i="1"/>
  <c r="E74" i="1" l="1"/>
  <c r="H73" i="1"/>
  <c r="B70" i="1"/>
  <c r="H69" i="1"/>
  <c r="B64" i="1"/>
  <c r="H63" i="1"/>
  <c r="B58" i="1"/>
  <c r="H57" i="1"/>
  <c r="B52" i="1"/>
  <c r="H51" i="1"/>
  <c r="B46" i="1"/>
  <c r="H45" i="1"/>
  <c r="B40" i="1"/>
  <c r="H39" i="1"/>
  <c r="B34" i="1"/>
  <c r="H33" i="1"/>
  <c r="B28" i="1"/>
  <c r="H27" i="1"/>
  <c r="B22" i="1"/>
  <c r="H21" i="1"/>
  <c r="E73" i="1"/>
  <c r="A66" i="1" l="1"/>
  <c r="A60" i="1"/>
  <c r="A54" i="1"/>
  <c r="A48" i="1"/>
  <c r="A42" i="1"/>
  <c r="A36" i="1"/>
  <c r="A30" i="1"/>
  <c r="A24" i="1"/>
  <c r="A18" i="1"/>
  <c r="A12" i="1"/>
  <c r="H15" i="1" l="1"/>
</calcChain>
</file>

<file path=xl/sharedStrings.xml><?xml version="1.0" encoding="utf-8"?>
<sst xmlns="http://schemas.openxmlformats.org/spreadsheetml/2006/main" count="342" uniqueCount="155">
  <si>
    <t>Tipologia di intervento</t>
  </si>
  <si>
    <t>CAP</t>
  </si>
  <si>
    <t>STRUTTURE</t>
  </si>
  <si>
    <t>CODICI</t>
  </si>
  <si>
    <t>CAPITOLI</t>
  </si>
  <si>
    <t>TIPOLOGIE</t>
  </si>
  <si>
    <t>#</t>
  </si>
  <si>
    <t>CONTRATTO APPLICATIVO</t>
  </si>
  <si>
    <t>Tipo di intervento</t>
  </si>
  <si>
    <t>Descrizione dell'opera</t>
  </si>
  <si>
    <t>Stabile</t>
  </si>
  <si>
    <t>Capitolo</t>
  </si>
  <si>
    <t>Inizio lav.</t>
  </si>
  <si>
    <t>Fine lav.</t>
  </si>
  <si>
    <t>Durata lavori</t>
  </si>
  <si>
    <t>Unità di misura</t>
  </si>
  <si>
    <t>cad</t>
  </si>
  <si>
    <t>per Telefono</t>
  </si>
  <si>
    <t>ModoComunicazione</t>
  </si>
  <si>
    <t>Si</t>
  </si>
  <si>
    <t>No</t>
  </si>
  <si>
    <t>SoggettoRibasso</t>
  </si>
  <si>
    <t>-</t>
  </si>
  <si>
    <t>%</t>
  </si>
  <si>
    <t>% ora</t>
  </si>
  <si>
    <t>addetto</t>
  </si>
  <si>
    <t>al gradino</t>
  </si>
  <si>
    <t>cm</t>
  </si>
  <si>
    <t>cm/m²</t>
  </si>
  <si>
    <t>cm²</t>
  </si>
  <si>
    <t>coppia</t>
  </si>
  <si>
    <t>dm²</t>
  </si>
  <si>
    <t>dm³</t>
  </si>
  <si>
    <t>giorno</t>
  </si>
  <si>
    <t>kg</t>
  </si>
  <si>
    <t>km</t>
  </si>
  <si>
    <t>kW</t>
  </si>
  <si>
    <t>litro</t>
  </si>
  <si>
    <t>m</t>
  </si>
  <si>
    <t>m/cm</t>
  </si>
  <si>
    <t>m/mm</t>
  </si>
  <si>
    <t>m²</t>
  </si>
  <si>
    <t>m²/cm</t>
  </si>
  <si>
    <t>m²/mm</t>
  </si>
  <si>
    <t>m³</t>
  </si>
  <si>
    <t>m³/km</t>
  </si>
  <si>
    <t>mese</t>
  </si>
  <si>
    <t>mgl</t>
  </si>
  <si>
    <t>ogni 100</t>
  </si>
  <si>
    <t>ora</t>
  </si>
  <si>
    <t>p.b.</t>
  </si>
  <si>
    <t>paio</t>
  </si>
  <si>
    <t>ton</t>
  </si>
  <si>
    <t>uomo/anno</t>
  </si>
  <si>
    <t>PiccolaEntità</t>
  </si>
  <si>
    <t>urgente</t>
  </si>
  <si>
    <t>non urgente</t>
  </si>
  <si>
    <t>di somma urgenza</t>
  </si>
  <si>
    <t>Eventi Urgenza</t>
  </si>
  <si>
    <t>mediante Fax</t>
  </si>
  <si>
    <t>mediante e-Mail</t>
  </si>
  <si>
    <t>EsecuzioneRilievo</t>
  </si>
  <si>
    <t>Trattandosi di interventi di particolare rilevanza, ha ritenuto necessario verificare in loco, effettuando un sopralluogo presso l'immobile in data</t>
  </si>
  <si>
    <t>Non trattandosi di interventi di particolare rilevanza, ha ritenuto sufficiente verificare la corretta realizzazione con l'ausilio della sola documentazione e sentito il parere del referente INPS di sede.</t>
  </si>
  <si>
    <t>L'Amministratore dell'Impresa</t>
  </si>
  <si>
    <t>Importo lordo dell'Opera</t>
  </si>
  <si>
    <t>Il Direttore Regionale</t>
  </si>
  <si>
    <t>Evento o calamità naturale che ha intaccato elementi edilizi primari (pilastri, travi, solai, tettoie ecc.).</t>
  </si>
  <si>
    <t>Danno improvviso e/o accidentale costituente pericolo imminente per l'incolumità di persone e/o cose.</t>
  </si>
  <si>
    <t>Danno da effrazione agli accessi principali e/o di sicurezza dell'immobile, che consente l'accesso incontrollato alla struttura nelle ore di assenza del personale.</t>
  </si>
  <si>
    <t>Danno da effrazione agli accessi principali e/o di sicurezza dell'immobile, che non costituisce pregiudizio per gli accessi ma solamente disagio temporaneo.</t>
  </si>
  <si>
    <t>Previsione di necessità operative e/o di riorganizzazione interna degli uffici per motivi di ordinaria attività.</t>
  </si>
  <si>
    <t>Danno o carenza igienica dei locali per normale invecchiamento delle finiture.</t>
  </si>
  <si>
    <t>Danno o carenza igienica dei locali per elevato invecchiamento delle finiture.</t>
  </si>
  <si>
    <t>Evento  accidentale imprevisto, che non consente indugi alla sua esecuzione in quanto crea, o potrebbe creare a breve, impedimenti e/o rischi per persono e/o cose.</t>
  </si>
  <si>
    <t>Evento generico</t>
  </si>
  <si>
    <t>Necessità operative e/o di riorganizzazione interna degli uffici per motivi di nuove incombenze aziendali da attivare su disposizioni D.G.</t>
  </si>
  <si>
    <t>Altro</t>
  </si>
  <si>
    <t>Protocollo</t>
  </si>
  <si>
    <t xml:space="preserve">di cui </t>
  </si>
  <si>
    <t>al netto del ribasso del</t>
  </si>
  <si>
    <t xml:space="preserve">     L'INPS si riserva la facoltà, in sede di liquidazione delle fatture, di effettuare la detrazione di eventuali crediti di questo Istituto medesimo derivanti dal mancato versamento, da parte della Ditta, di contributi assicurativi e previdenziali. Il pagamento verrà effettuato entro 30 gg. dalla data di emissione del dispositivo contabile di pagamento. </t>
  </si>
  <si>
    <t xml:space="preserve">     La presente aggiudicazione si trasmette in duplice copia, una delle quali dovrà essere restituita a questi uffici firmata per accettazione e validata con marca da bollo secondo quanto previsto dalle vigenti disposizioni normative. </t>
  </si>
  <si>
    <t xml:space="preserve">L'importo totale viene determinato in </t>
  </si>
  <si>
    <t>già predetrminati dalla stazione appaltante e non oggetto dell'offerta, oltre l'IVA.</t>
  </si>
  <si>
    <t xml:space="preserve">e di cui, per oneri per la sicurezza, </t>
  </si>
  <si>
    <t>AREZZO SEPOLCRO  VIA SAN BARTOLOMEO 1</t>
  </si>
  <si>
    <t>5U110401616</t>
  </si>
  <si>
    <t>COLLEGGIO</t>
  </si>
  <si>
    <t>AREZZO SEPOLCRO  VIA SANTA CROCE 2</t>
  </si>
  <si>
    <t>5U110401601</t>
  </si>
  <si>
    <t xml:space="preserve">AGENZIA </t>
  </si>
  <si>
    <t>AREZZO SEPOLCRO  VIA SANTA CROCE 2A</t>
  </si>
  <si>
    <t>LICEO</t>
  </si>
  <si>
    <t>AREZZO VIA 25 Aprile 18</t>
  </si>
  <si>
    <t>EX CENTRO MEDICO LEGALE INPS</t>
  </si>
  <si>
    <t>AREZZO VIA SIGNORELLI 20</t>
  </si>
  <si>
    <t>DIREZIONE PROVINCIALE</t>
  </si>
  <si>
    <t>AREZZO VIA GARIBALDI 165</t>
  </si>
  <si>
    <t>IMMOBILE SOCIALE EX INPDAP</t>
  </si>
  <si>
    <t>AULLA VIALE DELLA RESISTENZA 46/48</t>
  </si>
  <si>
    <t>5U110401602</t>
  </si>
  <si>
    <t>CARRARA VIA DON MINZONI 1</t>
  </si>
  <si>
    <t>SEDE PROVINCIALE</t>
  </si>
  <si>
    <t>CASTELDELPIANO PIAZZA CARDUCCI 3</t>
  </si>
  <si>
    <t>CASTELNUOVO GARFAG. VIA AZZI 38</t>
  </si>
  <si>
    <t>CECINA VIA CIRCONVALLAZIONE 23</t>
  </si>
  <si>
    <t>COLLE VAL D`ELSA VIA PIEVE IN PIAN0 107</t>
  </si>
  <si>
    <t>EMPOLI VIA AMENDOLA 12</t>
  </si>
  <si>
    <t>FIRENZE BORGO SAN LORENZO VIA MARTIN LUTHER KING 1</t>
  </si>
  <si>
    <t>FIRENZE VIA PROCONSOLO 10</t>
  </si>
  <si>
    <t>DIREZIONE REGIONALE</t>
  </si>
  <si>
    <t>FIRENZE VIA SOLFERINO 20-B</t>
  </si>
  <si>
    <t>LOCALI VUOTI</t>
  </si>
  <si>
    <t>FIRENZE VIALE BELFIORE 28/A</t>
  </si>
  <si>
    <t>5U110401604</t>
  </si>
  <si>
    <t>GROSSETO VIA CIMABUE 109</t>
  </si>
  <si>
    <t>MAGAZZINO PROPRIETA'</t>
  </si>
  <si>
    <t>GROSSETO VIA TRENTO 44-42/B</t>
  </si>
  <si>
    <t>LIVORNO VIA TACCA 1</t>
  </si>
  <si>
    <t>LUCCA CAPANNORI VIA DELLA PORTA</t>
  </si>
  <si>
    <t>PUNTO CLIENTE</t>
  </si>
  <si>
    <t>LUCCA PIAZZA MARTIRI DELLA LIBERTA` 65</t>
  </si>
  <si>
    <t>LUCCA VIA PER VICOPELAGO</t>
  </si>
  <si>
    <t>MAGAZZINO</t>
  </si>
  <si>
    <t>MASSA VIA PORTA FABBRICA 1</t>
  </si>
  <si>
    <t>MONTECATINI TERME VIA FOSCOLO 4</t>
  </si>
  <si>
    <t>MONTEPULCIANO VIA MENCATTELLI 42</t>
  </si>
  <si>
    <t>MONTEVARCHI VIA CATTANEO 3</t>
  </si>
  <si>
    <t>PIOMBINO VIA CELLINI 100</t>
  </si>
  <si>
    <t>PIOMBINO VIA POLO 3-5-7</t>
  </si>
  <si>
    <t>DIREZIONE SUBPROVINCIALE</t>
  </si>
  <si>
    <t>PISA PIAZZA GUERRAZZI 17</t>
  </si>
  <si>
    <t>PISTOIA VIALE ADUA 123</t>
  </si>
  <si>
    <t>PONTASSIEVE VIA ALGERI 15</t>
  </si>
  <si>
    <t>PONTEDERAVIA ALEXANDER FLEMING 2/A</t>
  </si>
  <si>
    <t>PRATO VIA VALENTINI 3</t>
  </si>
  <si>
    <t>SCANDICCI VIA MONTELUPO 20/C</t>
  </si>
  <si>
    <t>SESTO FIORENTINO VIA DI RIMAGGIO 139</t>
  </si>
  <si>
    <t>SESTO FIORENTINO VIA TICINO 40</t>
  </si>
  <si>
    <t>SIENA VIA DOMENICO BECCAFUMI 1</t>
  </si>
  <si>
    <t>SEDE</t>
  </si>
  <si>
    <t>VIAREGGIO VIA GARIBALDI 25</t>
  </si>
  <si>
    <t>VIAREGGIO VIA PAOLINA BONAPARTE 30</t>
  </si>
  <si>
    <t>N°</t>
  </si>
  <si>
    <t>di cui per Oneri Sic.</t>
  </si>
  <si>
    <t xml:space="preserve">     In applicazione dell'accordo quadro CIG 6475027151, ed in ottemperanza al relativo C.S.A., si è dato incarico alla ditta di eseguire le opere di manutenzione ordinaria, specificate secondo il  prospetto sotto riportato.
     Nel prospetto stesso sono indicati i singoli ordini, per struttura e capitolo, e tutti gli estremi necessari alla loro definizione, ai sensi di quanto disposto dall'art. 6 del C.S.A.. 
     L'esecuzione delle stesse è assoggettato alle stesse norme e condizioni di cui al medesimo C.S.A. e relativo contratto.
     Con la firma del presente atto l'Impresa accetta la loro esecuzione secondo quanto disposto, dettagliato e quantificato da ogni singolo ordine, che si allega alla presente quale parte inegrante di codesto contratto applicativo. 
     L’Esecutore, salve le ulteriori conseguenze di legge e/o di contratto, andrà soggetto a penali, in caso di ritardo nell’inizio e nell’esecuzione degli interventi affidatigli, secondo quanto indicato all'art 19 del C.S.A. </t>
  </si>
  <si>
    <t>di cui al netto rib.</t>
  </si>
  <si>
    <t>Firenze</t>
  </si>
  <si>
    <t>SIENA VIA MEMMI 2</t>
  </si>
  <si>
    <t>xxxxxxxx</t>
  </si>
  <si>
    <t xml:space="preserve">     Per gli ordinativi indicati nel presente contratto applicativo, per i quali non è stata attribuita la condizione di urgenza o somma urgenza, la data sotto riportata costituisce anche data di inizio dei lavori.
     Per gli interventi sopra indicati, che non rivestono carattere d'urgenza o di somma urgenza, e la cui durata temporale è superiore a 5 uomini giorno, l'impresa ha provveduto ad ottemperare a tutti gli obblighi documentali relativi alla gestione della sicurezza nei cantieri temporanei e mobili (P.O.S., P.S.C.).</t>
  </si>
  <si>
    <t>Allegati n xxxx Ordinativi</t>
  </si>
  <si>
    <t>C.I.G.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</si>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</sst>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_-[$€-410]\ * #,##0.00_-;\-[$€-410]\ * #,##0.00_-;_-[$€-410]\ * &quot;-&quot;??_-;_-@_-"/>
    <numFmt numFmtId="166" formatCode="000"/>
    <numFmt numFmtId="167" formatCode="0.000"/>
  </numFmts>
  <fonts count="27" x14ac:knownFonts="1">
    <font>
      <sz val="11"/>
      <color theme="1"/>
      <name val="Calibri"/>
      <family val="2"/>
      <scheme val="minor"/>
    </font>
    <font>
      <b/>
      <sz val="11"/>
      <color indexed="8"/>
      <name val="Calibri"/>
      <family val="2"/>
    </font>
    <font>
      <sz val="8"/>
      <color indexed="8"/>
      <name val="Verdana"/>
      <family val="2"/>
    </font>
    <font>
      <sz val="10"/>
      <color indexed="8"/>
      <name val="Verdana"/>
      <family val="2"/>
    </font>
    <font>
      <sz val="11"/>
      <color indexed="8"/>
      <name val="Calibri"/>
      <family val="2"/>
    </font>
    <font>
      <sz val="10"/>
      <name val="Arial"/>
      <family val="2"/>
    </font>
    <font>
      <b/>
      <sz val="8"/>
      <color indexed="8"/>
      <name val="Verdana"/>
      <family val="2"/>
    </font>
    <font>
      <b/>
      <sz val="10"/>
      <color indexed="12"/>
      <name val="Verdana"/>
      <family val="2"/>
    </font>
    <font>
      <i/>
      <sz val="8"/>
      <color indexed="12"/>
      <name val="Verdana"/>
      <family val="2"/>
    </font>
    <font>
      <b/>
      <sz val="14"/>
      <color indexed="8"/>
      <name val="Verdana"/>
      <family val="2"/>
    </font>
    <font>
      <sz val="12"/>
      <color indexed="8"/>
      <name val="Verdana"/>
      <family val="2"/>
    </font>
    <font>
      <sz val="12"/>
      <color indexed="12"/>
      <name val="Verdana"/>
      <family val="2"/>
    </font>
    <font>
      <b/>
      <sz val="12"/>
      <color indexed="8"/>
      <name val="Verdana"/>
      <family val="2"/>
    </font>
    <font>
      <sz val="12"/>
      <name val="Verdana"/>
      <family val="2"/>
    </font>
    <font>
      <b/>
      <sz val="10"/>
      <name val="Arial"/>
      <family val="2"/>
    </font>
    <font>
      <b/>
      <sz val="12"/>
      <color indexed="12"/>
      <name val="Verdana"/>
      <family val="2"/>
    </font>
    <font>
      <sz val="11"/>
      <color indexed="8"/>
      <name val="Verdana"/>
      <family val="2"/>
    </font>
    <font>
      <sz val="18"/>
      <color indexed="22"/>
      <name val="Verdana"/>
      <family val="2"/>
    </font>
    <font>
      <sz val="10"/>
      <name val="Verdana"/>
      <family val="2"/>
    </font>
    <font>
      <sz val="12"/>
      <color indexed="10"/>
      <name val="Verdana"/>
      <family val="2"/>
    </font>
    <font>
      <b/>
      <u/>
      <sz val="12"/>
      <color indexed="8"/>
      <name val="Verdana"/>
      <family val="2"/>
    </font>
    <font>
      <i/>
      <sz val="12"/>
      <color indexed="12"/>
      <name val="Verdana"/>
      <family val="2"/>
    </font>
    <font>
      <b/>
      <u/>
      <sz val="12"/>
      <color indexed="12"/>
      <name val="Verdana"/>
      <family val="2"/>
    </font>
    <font>
      <sz val="8"/>
      <name val="Calibri"/>
      <family val="2"/>
    </font>
    <font>
      <sz val="11"/>
      <color theme="1"/>
      <name val="Calibri"/>
      <family val="2"/>
      <scheme val="minor"/>
    </font>
    <font>
      <i/>
      <sz val="12"/>
      <color theme="0" tint="-0.34998626667073579"/>
      <name val="Verdana"/>
      <family val="2"/>
    </font>
    <font>
      <b/>
      <i/>
      <sz val="12"/>
      <name val="Verdana"/>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9" fontId="4" fillId="0" borderId="0" applyFont="0" applyFill="0" applyBorder="0" applyAlignment="0" applyProtection="0"/>
  </cellStyleXfs>
  <cellXfs count="103">
    <xf numFmtId="0" fontId="0" fillId="0" borderId="0" xfId="0"/>
    <xf numFmtId="0" fontId="0" fillId="0" borderId="1" xfId="0" applyBorder="1"/>
    <xf numFmtId="0" fontId="0" fillId="0" borderId="2" xfId="0" applyBorder="1"/>
    <xf numFmtId="0" fontId="0" fillId="0" borderId="3" xfId="0" applyBorder="1"/>
    <xf numFmtId="0" fontId="1" fillId="0" borderId="0" xfId="0" applyFont="1"/>
    <xf numFmtId="164" fontId="0" fillId="0" borderId="0" xfId="0" applyNumberFormat="1"/>
    <xf numFmtId="0" fontId="0" fillId="0" borderId="0" xfId="0" applyAlignment="1">
      <alignment horizontal="center"/>
    </xf>
    <xf numFmtId="0" fontId="3" fillId="0" borderId="0" xfId="0" applyFont="1"/>
    <xf numFmtId="0" fontId="5" fillId="0" borderId="1" xfId="0" applyFont="1" applyBorder="1"/>
    <xf numFmtId="0" fontId="5" fillId="0" borderId="2" xfId="0" applyFont="1" applyBorder="1"/>
    <xf numFmtId="0" fontId="5" fillId="0" borderId="3" xfId="0" applyFont="1" applyBorder="1"/>
    <xf numFmtId="9" fontId="24" fillId="0" borderId="2" xfId="1" applyNumberFormat="1" applyFont="1" applyBorder="1"/>
    <xf numFmtId="9" fontId="24" fillId="0" borderId="3" xfId="1" applyNumberFormat="1" applyFont="1" applyBorder="1"/>
    <xf numFmtId="9" fontId="24" fillId="0" borderId="1" xfId="1" applyFont="1" applyBorder="1"/>
    <xf numFmtId="0" fontId="2" fillId="0" borderId="0" xfId="0" applyFont="1" applyProtection="1"/>
    <xf numFmtId="0" fontId="2" fillId="2" borderId="0" xfId="0" applyFont="1" applyFill="1" applyProtection="1"/>
    <xf numFmtId="0" fontId="2" fillId="2" borderId="0" xfId="0" applyFont="1" applyFill="1" applyBorder="1" applyAlignment="1" applyProtection="1"/>
    <xf numFmtId="0" fontId="8" fillId="2" borderId="0" xfId="0" applyFont="1" applyFill="1" applyAlignment="1" applyProtection="1"/>
    <xf numFmtId="0" fontId="6" fillId="0" borderId="0" xfId="0" applyFont="1" applyProtection="1"/>
    <xf numFmtId="0" fontId="14" fillId="0" borderId="0" xfId="0" applyFont="1"/>
    <xf numFmtId="0" fontId="2" fillId="2" borderId="0" xfId="0" applyFont="1" applyFill="1" applyBorder="1" applyProtection="1"/>
    <xf numFmtId="0" fontId="3" fillId="2" borderId="0" xfId="0" applyFont="1" applyFill="1"/>
    <xf numFmtId="0" fontId="2" fillId="2" borderId="0" xfId="0" applyFont="1" applyFill="1" applyAlignment="1"/>
    <xf numFmtId="0" fontId="2" fillId="2" borderId="0" xfId="0" applyFont="1" applyFill="1"/>
    <xf numFmtId="0" fontId="2" fillId="2" borderId="0" xfId="0" applyFont="1" applyFill="1" applyAlignment="1">
      <alignment horizontal="center"/>
    </xf>
    <xf numFmtId="0" fontId="3" fillId="2" borderId="0" xfId="0" applyFont="1" applyFill="1" applyProtection="1"/>
    <xf numFmtId="0" fontId="3" fillId="0" borderId="0" xfId="0" applyFont="1" applyProtection="1"/>
    <xf numFmtId="0" fontId="2" fillId="2" borderId="5" xfId="0" applyFont="1" applyFill="1" applyBorder="1" applyAlignment="1" applyProtection="1">
      <alignment vertical="top" wrapText="1"/>
    </xf>
    <xf numFmtId="0" fontId="2" fillId="2" borderId="5" xfId="0" applyFont="1" applyFill="1" applyBorder="1" applyAlignment="1" applyProtection="1">
      <alignment wrapText="1"/>
    </xf>
    <xf numFmtId="0" fontId="9" fillId="2" borderId="0" xfId="0" applyNumberFormat="1" applyFont="1" applyFill="1" applyBorder="1" applyAlignment="1" applyProtection="1">
      <alignment horizontal="center" vertical="center" wrapText="1"/>
    </xf>
    <xf numFmtId="0" fontId="3" fillId="2" borderId="0" xfId="0" applyFont="1" applyFill="1" applyAlignment="1"/>
    <xf numFmtId="0" fontId="3" fillId="2" borderId="0" xfId="0" applyFont="1" applyFill="1" applyAlignment="1" applyProtection="1"/>
    <xf numFmtId="0" fontId="3" fillId="0" borderId="0" xfId="0" applyFont="1" applyAlignment="1" applyProtection="1"/>
    <xf numFmtId="0" fontId="3" fillId="2" borderId="0" xfId="0" applyFont="1" applyFill="1" applyAlignment="1">
      <alignment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alignment horizontal="justify" vertical="center"/>
    </xf>
    <xf numFmtId="0" fontId="16" fillId="2" borderId="0" xfId="0" applyFont="1" applyFill="1" applyAlignment="1">
      <alignment horizontal="justify" vertical="top" wrapText="1"/>
    </xf>
    <xf numFmtId="0" fontId="3" fillId="2" borderId="0" xfId="0" applyFont="1" applyFill="1" applyAlignment="1" applyProtection="1">
      <alignment horizontal="left" vertical="center"/>
    </xf>
    <xf numFmtId="165" fontId="7" fillId="2" borderId="0" xfId="0" applyNumberFormat="1"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0" fillId="2" borderId="0" xfId="0" applyFont="1" applyFill="1" applyAlignment="1" applyProtection="1">
      <alignment horizontal="center"/>
    </xf>
    <xf numFmtId="0" fontId="10" fillId="2" borderId="0" xfId="0" applyFont="1" applyFill="1" applyProtection="1"/>
    <xf numFmtId="0" fontId="19" fillId="2" borderId="0" xfId="0" applyFont="1" applyFill="1"/>
    <xf numFmtId="0" fontId="12" fillId="2" borderId="0" xfId="0" applyFont="1" applyFill="1"/>
    <xf numFmtId="0" fontId="10" fillId="2" borderId="0" xfId="0" applyFont="1" applyFill="1"/>
    <xf numFmtId="0" fontId="20" fillId="2" borderId="0" xfId="0" applyFont="1" applyFill="1"/>
    <xf numFmtId="0" fontId="10" fillId="0" borderId="0" xfId="0" applyFont="1"/>
    <xf numFmtId="0" fontId="10" fillId="0" borderId="0" xfId="0" applyFont="1" applyProtection="1"/>
    <xf numFmtId="0" fontId="22" fillId="2" borderId="0" xfId="0" applyFont="1" applyFill="1" applyProtection="1"/>
    <xf numFmtId="166" fontId="0" fillId="0" borderId="0" xfId="0" applyNumberFormat="1" applyAlignment="1">
      <alignment horizontal="center"/>
    </xf>
    <xf numFmtId="0" fontId="2" fillId="2" borderId="11" xfId="0" applyFont="1" applyFill="1" applyBorder="1" applyAlignment="1"/>
    <xf numFmtId="165" fontId="11" fillId="6" borderId="10" xfId="0" applyNumberFormat="1" applyFont="1" applyFill="1" applyBorder="1" applyAlignment="1" applyProtection="1">
      <protection locked="0"/>
    </xf>
    <xf numFmtId="14" fontId="11" fillId="6" borderId="5" xfId="0" applyNumberFormat="1" applyFont="1" applyFill="1" applyBorder="1" applyAlignment="1" applyProtection="1">
      <alignment horizontal="center"/>
      <protection locked="0"/>
    </xf>
    <xf numFmtId="0" fontId="11" fillId="6" borderId="5" xfId="0" applyNumberFormat="1" applyFont="1" applyFill="1" applyBorder="1" applyAlignment="1" applyProtection="1">
      <alignment horizontal="center"/>
      <protection locked="0"/>
    </xf>
    <xf numFmtId="0" fontId="11" fillId="6" borderId="5" xfId="0" applyFont="1" applyFill="1" applyBorder="1" applyAlignment="1" applyProtection="1">
      <alignment horizontal="center"/>
      <protection locked="0"/>
    </xf>
    <xf numFmtId="0" fontId="2" fillId="2" borderId="11" xfId="0" applyFont="1" applyFill="1" applyBorder="1" applyAlignment="1">
      <alignment horizontal="center"/>
    </xf>
    <xf numFmtId="167" fontId="15" fillId="2" borderId="4" xfId="0" applyNumberFormat="1" applyFont="1" applyFill="1" applyBorder="1" applyAlignment="1" applyProtection="1">
      <alignment horizontal="right"/>
    </xf>
    <xf numFmtId="0" fontId="11" fillId="5" borderId="10" xfId="0" applyFont="1" applyFill="1" applyBorder="1" applyAlignment="1" applyProtection="1">
      <alignment horizontal="center" vertical="top"/>
      <protection locked="0"/>
    </xf>
    <xf numFmtId="0" fontId="11" fillId="5" borderId="11" xfId="0" applyFont="1" applyFill="1" applyBorder="1" applyAlignment="1" applyProtection="1">
      <alignment horizontal="center" vertical="top"/>
      <protection locked="0"/>
    </xf>
    <xf numFmtId="0" fontId="11" fillId="5" borderId="12" xfId="0" applyFont="1" applyFill="1" applyBorder="1" applyAlignment="1" applyProtection="1">
      <alignment horizontal="center" vertical="top"/>
      <protection locked="0"/>
    </xf>
    <xf numFmtId="0" fontId="11" fillId="6" borderId="10"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11" fillId="6" borderId="12" xfId="0" applyFont="1" applyFill="1" applyBorder="1" applyAlignment="1" applyProtection="1">
      <alignment horizontal="left" vertical="top" wrapText="1"/>
      <protection locked="0"/>
    </xf>
    <xf numFmtId="0" fontId="11" fillId="5" borderId="10" xfId="0" applyFont="1" applyFill="1" applyBorder="1" applyAlignment="1" applyProtection="1">
      <alignment horizontal="center"/>
      <protection locked="0"/>
    </xf>
    <xf numFmtId="0" fontId="11" fillId="5" borderId="12" xfId="0" applyFont="1" applyFill="1" applyBorder="1" applyAlignment="1" applyProtection="1">
      <alignment horizontal="center"/>
      <protection locked="0"/>
    </xf>
    <xf numFmtId="0" fontId="10" fillId="2" borderId="0" xfId="0" applyFont="1" applyFill="1" applyAlignment="1" applyProtection="1">
      <alignment horizontal="center"/>
    </xf>
    <xf numFmtId="0" fontId="10" fillId="2" borderId="0" xfId="0" applyFont="1" applyFill="1" applyAlignment="1" applyProtection="1">
      <alignment horizontal="justify" vertical="center" wrapText="1"/>
    </xf>
    <xf numFmtId="0" fontId="11" fillId="4" borderId="10" xfId="0" applyFont="1" applyFill="1" applyBorder="1" applyAlignment="1">
      <alignment horizontal="center"/>
    </xf>
    <xf numFmtId="0" fontId="11" fillId="4" borderId="12" xfId="0" applyFont="1" applyFill="1" applyBorder="1" applyAlignment="1">
      <alignment horizontal="center"/>
    </xf>
    <xf numFmtId="165" fontId="11" fillId="6" borderId="10" xfId="0" applyNumberFormat="1" applyFont="1" applyFill="1" applyBorder="1" applyAlignment="1" applyProtection="1">
      <alignment horizontal="center"/>
      <protection locked="0"/>
    </xf>
    <xf numFmtId="165" fontId="11" fillId="6" borderId="12" xfId="0" applyNumberFormat="1" applyFont="1" applyFill="1" applyBorder="1" applyAlignment="1" applyProtection="1">
      <alignment horizontal="center"/>
      <protection locked="0"/>
    </xf>
    <xf numFmtId="165" fontId="15" fillId="2" borderId="4" xfId="0" applyNumberFormat="1" applyFont="1" applyFill="1" applyBorder="1" applyAlignment="1" applyProtection="1">
      <alignment horizontal="center"/>
    </xf>
    <xf numFmtId="0" fontId="15" fillId="2" borderId="4" xfId="0" applyFont="1" applyFill="1" applyBorder="1" applyAlignment="1" applyProtection="1">
      <alignment horizontal="center"/>
    </xf>
    <xf numFmtId="0" fontId="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2" borderId="0" xfId="0" applyFont="1" applyFill="1" applyBorder="1" applyAlignment="1" applyProtection="1">
      <alignment horizontal="center" vertical="top"/>
    </xf>
    <xf numFmtId="0" fontId="26" fillId="0" borderId="13"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7" fillId="3" borderId="25"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21" fillId="2" borderId="0" xfId="0" applyFont="1" applyFill="1" applyAlignment="1" applyProtection="1">
      <alignment horizontal="center"/>
    </xf>
    <xf numFmtId="0" fontId="10" fillId="2" borderId="0" xfId="0" applyFont="1" applyFill="1" applyAlignment="1">
      <alignment horizontal="justify" vertical="top" wrapText="1"/>
    </xf>
    <xf numFmtId="0" fontId="25" fillId="3" borderId="9" xfId="0" applyFont="1" applyFill="1" applyBorder="1" applyAlignment="1" applyProtection="1">
      <alignment horizontal="center" vertical="center"/>
      <protection locked="0"/>
    </xf>
    <xf numFmtId="0" fontId="10" fillId="2" borderId="0" xfId="0" applyFont="1" applyFill="1" applyAlignment="1" applyProtection="1">
      <alignment horizontal="left" vertical="center" wrapText="1"/>
    </xf>
    <xf numFmtId="0" fontId="13" fillId="2" borderId="0" xfId="0" applyFont="1" applyFill="1" applyAlignment="1" applyProtection="1">
      <alignment horizontal="right"/>
    </xf>
    <xf numFmtId="14" fontId="11" fillId="3" borderId="18" xfId="0" applyNumberFormat="1" applyFont="1" applyFill="1" applyBorder="1" applyAlignment="1" applyProtection="1">
      <alignment horizontal="center"/>
      <protection locked="0"/>
    </xf>
    <xf numFmtId="14" fontId="11" fillId="3" borderId="19" xfId="0" applyNumberFormat="1" applyFont="1" applyFill="1" applyBorder="1" applyAlignment="1" applyProtection="1">
      <alignment horizontal="center"/>
      <protection locked="0"/>
    </xf>
    <xf numFmtId="0" fontId="10" fillId="2" borderId="0" xfId="0" applyFont="1" applyFill="1" applyAlignment="1" applyProtection="1">
      <alignment horizontal="left"/>
    </xf>
  </cellXfs>
  <cellStyles count="2">
    <cellStyle name="Normale" xfId="0" builtinId="0"/>
    <cellStyle name="Percentuale" xfId="1" builtinId="5"/>
  </cellStyles>
  <dxfs count="3">
    <dxf>
      <alignment horizontal="center" vertical="bottom" textRotation="0" wrapText="0" indent="0" justifyLastLine="0" shrinkToFit="0" readingOrder="0"/>
    </dxf>
    <dxf>
      <numFmt numFmtId="166" formatCode="000"/>
      <alignment horizontal="center" vertical="bottom" textRotation="0" wrapText="0" indent="0" justifyLastLine="0" shrinkToFit="0" readingOrder="0"/>
    </dxf>
    <dxf>
      <numFmt numFmtId="164" formatCode="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la2" displayName="Tabella2" ref="A1:E43" totalsRowShown="0">
  <autoFilter ref="A1:E43"/>
  <tableColumns count="5">
    <tableColumn id="1" name="STRUTTURE"/>
    <tableColumn id="2" name="CAP" dataDxfId="2"/>
    <tableColumn id="3" name="CODICI" dataDxfId="1"/>
    <tableColumn id="4" name="CAPITOLI" dataDxfId="0"/>
    <tableColumn id="5" name="TIPOLOGIE"/>
  </tableColumns>
  <tableStyleInfo name="TableStyleMedium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7"/>
  <sheetViews>
    <sheetView showGridLines="0" showRowColHeaders="0" showZeros="0" tabSelected="1" zoomScaleNormal="100" workbookViewId="0">
      <selection activeCell="J2" sqref="J2:L8"/>
    </sheetView>
  </sheetViews>
  <sheetFormatPr defaultColWidth="0.85546875" defaultRowHeight="12.75" zeroHeight="1" x14ac:dyDescent="0.2"/>
  <cols>
    <col min="1" max="1" width="4.5703125" style="7" customWidth="1"/>
    <col min="2" max="5" width="15.85546875" style="7" customWidth="1"/>
    <col min="6" max="10" width="17.7109375" style="7" customWidth="1"/>
    <col min="11" max="12" width="15.7109375" style="7" customWidth="1"/>
    <col min="13" max="13" width="2" style="7" customWidth="1"/>
    <col min="14" max="14" width="12.7109375" style="7" hidden="1" customWidth="1"/>
    <col min="15" max="255" width="9.140625" style="7" hidden="1" customWidth="1"/>
    <col min="256" max="16384" width="0.85546875" style="7"/>
  </cols>
  <sheetData>
    <row r="1" spans="1:13" s="26" customFormat="1" ht="6" customHeight="1" x14ac:dyDescent="0.2">
      <c r="A1" s="21"/>
      <c r="B1" s="25"/>
      <c r="C1" s="25"/>
      <c r="D1" s="25"/>
      <c r="E1" s="25"/>
      <c r="F1" s="25"/>
      <c r="G1" s="25"/>
      <c r="H1" s="25"/>
      <c r="I1" s="25"/>
      <c r="J1" s="25"/>
      <c r="K1" s="25"/>
      <c r="L1" s="25"/>
      <c r="M1" s="25"/>
    </row>
    <row r="2" spans="1:13" ht="30" customHeight="1" x14ac:dyDescent="0.2">
      <c r="A2" s="20"/>
      <c r="B2" s="20"/>
      <c r="C2" s="20"/>
      <c r="D2" s="20"/>
      <c r="E2" s="20"/>
      <c r="F2" s="20"/>
      <c r="G2" s="20"/>
      <c r="H2" s="20"/>
      <c r="I2" s="20"/>
      <c r="J2" s="86"/>
      <c r="K2" s="87"/>
      <c r="L2" s="88"/>
      <c r="M2" s="20"/>
    </row>
    <row r="3" spans="1:13" s="14" customFormat="1" ht="30" customHeight="1" x14ac:dyDescent="0.15">
      <c r="A3" s="20"/>
      <c r="B3" s="20"/>
      <c r="C3" s="20"/>
      <c r="D3" s="20"/>
      <c r="E3" s="74" t="s">
        <v>7</v>
      </c>
      <c r="F3" s="74"/>
      <c r="G3" s="74"/>
      <c r="H3" s="74"/>
      <c r="I3" s="74"/>
      <c r="J3" s="89"/>
      <c r="K3" s="90"/>
      <c r="L3" s="91"/>
      <c r="M3" s="20"/>
    </row>
    <row r="4" spans="1:13" s="14" customFormat="1" ht="30" customHeight="1" x14ac:dyDescent="0.15">
      <c r="A4" s="20"/>
      <c r="B4" s="20"/>
      <c r="C4" s="20"/>
      <c r="D4" s="20"/>
      <c r="E4" s="75" t="s">
        <v>153</v>
      </c>
      <c r="F4" s="75"/>
      <c r="G4" s="75"/>
      <c r="H4" s="75"/>
      <c r="I4" s="75"/>
      <c r="J4" s="89"/>
      <c r="K4" s="90"/>
      <c r="L4" s="91"/>
      <c r="M4" s="20"/>
    </row>
    <row r="5" spans="1:13" s="14" customFormat="1" ht="30" customHeight="1" x14ac:dyDescent="0.15">
      <c r="A5" s="20"/>
      <c r="B5" s="20"/>
      <c r="C5" s="20"/>
      <c r="D5" s="20"/>
      <c r="E5" s="29"/>
      <c r="F5" s="29"/>
      <c r="G5" s="29"/>
      <c r="H5" s="29"/>
      <c r="I5" s="29"/>
      <c r="J5" s="89"/>
      <c r="K5" s="90"/>
      <c r="L5" s="91"/>
      <c r="M5" s="20"/>
    </row>
    <row r="6" spans="1:13" ht="30" customHeight="1" x14ac:dyDescent="0.2">
      <c r="A6" s="20"/>
      <c r="B6" s="20"/>
      <c r="C6" s="20"/>
      <c r="D6" s="20"/>
      <c r="E6" s="20"/>
      <c r="F6" s="16"/>
      <c r="G6" s="16"/>
      <c r="H6" s="16"/>
      <c r="I6" s="20"/>
      <c r="J6" s="89"/>
      <c r="K6" s="90"/>
      <c r="L6" s="91"/>
      <c r="M6" s="20"/>
    </row>
    <row r="7" spans="1:13" ht="30" customHeight="1" x14ac:dyDescent="0.2">
      <c r="A7" s="20"/>
      <c r="B7" s="80" t="s">
        <v>150</v>
      </c>
      <c r="C7" s="81"/>
      <c r="D7" s="82"/>
      <c r="E7" s="20"/>
      <c r="F7" s="76"/>
      <c r="G7" s="77"/>
      <c r="H7" s="78"/>
      <c r="I7" s="20"/>
      <c r="J7" s="89"/>
      <c r="K7" s="90"/>
      <c r="L7" s="91"/>
      <c r="M7" s="20"/>
    </row>
    <row r="8" spans="1:13" ht="30" customHeight="1" x14ac:dyDescent="0.2">
      <c r="A8" s="20"/>
      <c r="B8" s="83"/>
      <c r="C8" s="84"/>
      <c r="D8" s="85"/>
      <c r="E8" s="20"/>
      <c r="F8" s="79" t="s">
        <v>78</v>
      </c>
      <c r="G8" s="79"/>
      <c r="H8" s="79"/>
      <c r="I8" s="20"/>
      <c r="J8" s="92"/>
      <c r="K8" s="93"/>
      <c r="L8" s="94"/>
      <c r="M8" s="20"/>
    </row>
    <row r="9" spans="1:13" ht="30" customHeight="1" x14ac:dyDescent="0.2">
      <c r="A9" s="20"/>
      <c r="B9" s="20"/>
      <c r="C9" s="20"/>
      <c r="D9" s="20"/>
      <c r="E9" s="20"/>
      <c r="F9" s="20"/>
      <c r="G9" s="20"/>
      <c r="H9" s="20"/>
      <c r="I9" s="20"/>
      <c r="J9" s="20"/>
      <c r="K9" s="20"/>
      <c r="L9" s="20"/>
      <c r="M9" s="20"/>
    </row>
    <row r="10" spans="1:13" ht="143.25" customHeight="1" x14ac:dyDescent="0.2">
      <c r="A10" s="20"/>
      <c r="B10" s="96" t="s">
        <v>146</v>
      </c>
      <c r="C10" s="96"/>
      <c r="D10" s="96"/>
      <c r="E10" s="96"/>
      <c r="F10" s="96"/>
      <c r="G10" s="96"/>
      <c r="H10" s="96"/>
      <c r="I10" s="96"/>
      <c r="J10" s="96"/>
      <c r="K10" s="96"/>
      <c r="L10" s="96"/>
      <c r="M10" s="20"/>
    </row>
    <row r="11" spans="1:13" ht="21" customHeight="1" x14ac:dyDescent="0.2">
      <c r="A11" s="20"/>
      <c r="B11" s="37"/>
      <c r="C11" s="37"/>
      <c r="D11" s="37"/>
      <c r="E11" s="37"/>
      <c r="F11" s="37"/>
      <c r="G11" s="37"/>
      <c r="H11" s="37"/>
      <c r="I11" s="37"/>
      <c r="J11" s="37"/>
      <c r="K11" s="37"/>
      <c r="L11" s="37"/>
      <c r="M11" s="20"/>
    </row>
    <row r="12" spans="1:13" s="47" customFormat="1" ht="18" customHeight="1" x14ac:dyDescent="0.3">
      <c r="A12" s="43">
        <f>IF(F14&lt;&gt;0,1,)</f>
        <v>0</v>
      </c>
      <c r="B12" s="44"/>
      <c r="C12" s="45"/>
      <c r="D12" s="45"/>
      <c r="E12" s="37"/>
      <c r="F12" s="46"/>
      <c r="G12" s="45"/>
      <c r="H12" s="45"/>
      <c r="I12" s="45"/>
      <c r="J12" s="45"/>
      <c r="K12" s="45"/>
      <c r="L12" s="45"/>
      <c r="M12" s="45"/>
    </row>
    <row r="13" spans="1:13" ht="12.6" x14ac:dyDescent="0.2">
      <c r="A13" s="21"/>
      <c r="B13" s="22" t="s">
        <v>10</v>
      </c>
      <c r="C13" s="22"/>
      <c r="D13" s="22"/>
      <c r="E13" s="22"/>
      <c r="F13" s="22" t="s">
        <v>9</v>
      </c>
      <c r="G13" s="22"/>
      <c r="H13" s="22"/>
      <c r="I13" s="22"/>
      <c r="J13" s="23"/>
      <c r="K13" s="22" t="s">
        <v>8</v>
      </c>
      <c r="L13" s="22"/>
      <c r="M13" s="21"/>
    </row>
    <row r="14" spans="1:13" ht="84" customHeight="1" x14ac:dyDescent="0.3">
      <c r="A14" s="21"/>
      <c r="B14" s="58"/>
      <c r="C14" s="59"/>
      <c r="D14" s="59"/>
      <c r="E14" s="60"/>
      <c r="F14" s="61"/>
      <c r="G14" s="62"/>
      <c r="H14" s="62"/>
      <c r="I14" s="62"/>
      <c r="J14" s="63"/>
      <c r="K14" s="64"/>
      <c r="L14" s="65"/>
      <c r="M14" s="21"/>
    </row>
    <row r="15" spans="1:13" ht="18" customHeight="1" x14ac:dyDescent="0.2">
      <c r="A15" s="21"/>
      <c r="B15" s="22" t="s">
        <v>11</v>
      </c>
      <c r="C15" s="22"/>
      <c r="D15" s="22" t="s">
        <v>65</v>
      </c>
      <c r="E15" s="22"/>
      <c r="F15" s="56" t="s">
        <v>147</v>
      </c>
      <c r="G15" s="51" t="s">
        <v>145</v>
      </c>
      <c r="H15" s="24" t="str">
        <f>IF(J14="Somma Urgenza","Ordine del","Prev. del")</f>
        <v>Prev. del</v>
      </c>
      <c r="I15" s="24" t="s">
        <v>144</v>
      </c>
      <c r="J15" s="24" t="s">
        <v>14</v>
      </c>
      <c r="K15" s="24" t="s">
        <v>12</v>
      </c>
      <c r="L15" s="24" t="s">
        <v>13</v>
      </c>
      <c r="M15" s="21"/>
    </row>
    <row r="16" spans="1:13" ht="21" customHeight="1" x14ac:dyDescent="0.3">
      <c r="A16" s="21"/>
      <c r="B16" s="68" t="s">
        <v>154</v>
      </c>
      <c r="C16" s="69"/>
      <c r="D16" s="70"/>
      <c r="E16" s="71"/>
      <c r="F16" s="52"/>
      <c r="G16" s="52"/>
      <c r="H16" s="53"/>
      <c r="I16" s="54"/>
      <c r="J16" s="55"/>
      <c r="K16" s="53"/>
      <c r="L16" s="53"/>
      <c r="M16" s="21"/>
    </row>
    <row r="17" spans="1:13" s="26" customFormat="1" ht="24" customHeight="1" x14ac:dyDescent="0.2">
      <c r="A17" s="21"/>
      <c r="B17" s="25"/>
      <c r="C17" s="25"/>
      <c r="D17" s="25"/>
      <c r="E17" s="25"/>
      <c r="F17" s="25"/>
      <c r="G17" s="25"/>
      <c r="H17" s="25"/>
      <c r="I17" s="25"/>
      <c r="J17" s="25"/>
      <c r="K17" s="25"/>
      <c r="L17" s="25"/>
      <c r="M17" s="25"/>
    </row>
    <row r="18" spans="1:13" s="47" customFormat="1" ht="18" customHeight="1" x14ac:dyDescent="0.3">
      <c r="A18" s="43">
        <f>IF(F20&lt;&gt;0,2,)</f>
        <v>0</v>
      </c>
      <c r="B18" s="44"/>
      <c r="C18" s="45"/>
      <c r="D18" s="45"/>
      <c r="E18" s="37"/>
      <c r="F18" s="46"/>
      <c r="G18" s="45"/>
      <c r="H18" s="45"/>
      <c r="I18" s="45"/>
      <c r="J18" s="45"/>
      <c r="K18" s="45"/>
      <c r="L18" s="45"/>
      <c r="M18" s="45"/>
    </row>
    <row r="19" spans="1:13" ht="12.6" x14ac:dyDescent="0.2">
      <c r="A19" s="21"/>
      <c r="B19" s="22" t="s">
        <v>10</v>
      </c>
      <c r="C19" s="22"/>
      <c r="D19" s="22"/>
      <c r="E19" s="22"/>
      <c r="F19" s="22" t="s">
        <v>9</v>
      </c>
      <c r="G19" s="22"/>
      <c r="H19" s="22"/>
      <c r="I19" s="22"/>
      <c r="J19" s="23"/>
      <c r="K19" s="22" t="s">
        <v>8</v>
      </c>
      <c r="L19" s="22"/>
      <c r="M19" s="21"/>
    </row>
    <row r="20" spans="1:13" ht="84" customHeight="1" x14ac:dyDescent="0.2">
      <c r="A20" s="21"/>
      <c r="B20" s="58"/>
      <c r="C20" s="59"/>
      <c r="D20" s="59"/>
      <c r="E20" s="60"/>
      <c r="F20" s="61"/>
      <c r="G20" s="62"/>
      <c r="H20" s="62"/>
      <c r="I20" s="62"/>
      <c r="J20" s="63"/>
      <c r="K20" s="64"/>
      <c r="L20" s="65"/>
      <c r="M20" s="21"/>
    </row>
    <row r="21" spans="1:13" ht="18" customHeight="1" x14ac:dyDescent="0.2">
      <c r="A21" s="21"/>
      <c r="B21" s="22" t="s">
        <v>11</v>
      </c>
      <c r="C21" s="22"/>
      <c r="D21" s="22" t="s">
        <v>65</v>
      </c>
      <c r="E21" s="22"/>
      <c r="F21" s="56" t="s">
        <v>147</v>
      </c>
      <c r="G21" s="51" t="s">
        <v>145</v>
      </c>
      <c r="H21" s="24" t="str">
        <f>IF(J20="Somma Urgenza","Ordine del","Prev. del")</f>
        <v>Prev. del</v>
      </c>
      <c r="I21" s="24" t="s">
        <v>144</v>
      </c>
      <c r="J21" s="24" t="s">
        <v>14</v>
      </c>
      <c r="K21" s="24" t="s">
        <v>12</v>
      </c>
      <c r="L21" s="24" t="s">
        <v>13</v>
      </c>
      <c r="M21" s="21"/>
    </row>
    <row r="22" spans="1:13" ht="21" customHeight="1" x14ac:dyDescent="0.2">
      <c r="A22" s="21"/>
      <c r="B22" s="68" t="e">
        <f>INDEX(Capitoli,MATCH(B20,Strutture))</f>
        <v>#N/A</v>
      </c>
      <c r="C22" s="69"/>
      <c r="D22" s="70"/>
      <c r="E22" s="71"/>
      <c r="F22" s="52"/>
      <c r="G22" s="52"/>
      <c r="H22" s="53"/>
      <c r="I22" s="54"/>
      <c r="J22" s="55"/>
      <c r="K22" s="53"/>
      <c r="L22" s="53"/>
      <c r="M22" s="21"/>
    </row>
    <row r="23" spans="1:13" s="26" customFormat="1" ht="24" customHeight="1" x14ac:dyDescent="0.2">
      <c r="A23" s="21"/>
      <c r="B23" s="25"/>
      <c r="C23" s="25"/>
      <c r="D23" s="25"/>
      <c r="E23" s="25"/>
      <c r="F23" s="25"/>
      <c r="G23" s="25"/>
      <c r="H23" s="25"/>
      <c r="I23" s="25"/>
      <c r="J23" s="25"/>
      <c r="K23" s="25"/>
      <c r="L23" s="25"/>
      <c r="M23" s="25"/>
    </row>
    <row r="24" spans="1:13" s="47" customFormat="1" ht="18" customHeight="1" x14ac:dyDescent="0.2">
      <c r="A24" s="43">
        <f>IF(F26&lt;&gt;0,3,)</f>
        <v>0</v>
      </c>
      <c r="B24" s="44" t="str">
        <f>IF(K26="non urgente","PREVENTIVO D'ORDINE "&amp;INDEX(Codici,MATCH(B26,Strutture))&amp;"/"&amp;I28,"CONFERMA D'ORDINE "&amp;INDEX(Codici,MATCH(B26,Strutture))&amp;"/"&amp;I28)</f>
        <v>CONFERMA D'ORDINE #/</v>
      </c>
      <c r="C24" s="45"/>
      <c r="D24" s="45"/>
      <c r="E24" s="37"/>
      <c r="F24" s="46"/>
      <c r="G24" s="45"/>
      <c r="H24" s="45"/>
      <c r="I24" s="45"/>
      <c r="J24" s="45"/>
      <c r="K24" s="45"/>
      <c r="L24" s="45"/>
      <c r="M24" s="45"/>
    </row>
    <row r="25" spans="1:13" x14ac:dyDescent="0.2">
      <c r="A25" s="21"/>
      <c r="B25" s="22" t="s">
        <v>10</v>
      </c>
      <c r="C25" s="22"/>
      <c r="D25" s="22"/>
      <c r="E25" s="22"/>
      <c r="F25" s="22" t="s">
        <v>9</v>
      </c>
      <c r="G25" s="22"/>
      <c r="H25" s="22"/>
      <c r="I25" s="22"/>
      <c r="J25" s="23"/>
      <c r="K25" s="22" t="s">
        <v>8</v>
      </c>
      <c r="L25" s="22"/>
      <c r="M25" s="21"/>
    </row>
    <row r="26" spans="1:13" ht="84" customHeight="1" x14ac:dyDescent="0.2">
      <c r="A26" s="21"/>
      <c r="B26" s="58" t="s">
        <v>6</v>
      </c>
      <c r="C26" s="59"/>
      <c r="D26" s="59"/>
      <c r="E26" s="60"/>
      <c r="F26" s="61"/>
      <c r="G26" s="62"/>
      <c r="H26" s="62"/>
      <c r="I26" s="62"/>
      <c r="J26" s="63"/>
      <c r="K26" s="64" t="s">
        <v>22</v>
      </c>
      <c r="L26" s="65"/>
      <c r="M26" s="21"/>
    </row>
    <row r="27" spans="1:13" ht="18" customHeight="1" x14ac:dyDescent="0.2">
      <c r="A27" s="21"/>
      <c r="B27" s="22" t="s">
        <v>11</v>
      </c>
      <c r="C27" s="22"/>
      <c r="D27" s="22" t="s">
        <v>65</v>
      </c>
      <c r="E27" s="22"/>
      <c r="F27" s="56" t="s">
        <v>147</v>
      </c>
      <c r="G27" s="51" t="s">
        <v>145</v>
      </c>
      <c r="H27" s="24" t="str">
        <f>IF(J26="Somma Urgenza","Ordine del","Prev. del")</f>
        <v>Prev. del</v>
      </c>
      <c r="I27" s="24" t="s">
        <v>144</v>
      </c>
      <c r="J27" s="24" t="s">
        <v>14</v>
      </c>
      <c r="K27" s="24" t="s">
        <v>12</v>
      </c>
      <c r="L27" s="24" t="s">
        <v>13</v>
      </c>
      <c r="M27" s="21"/>
    </row>
    <row r="28" spans="1:13" ht="21" customHeight="1" x14ac:dyDescent="0.2">
      <c r="A28" s="21"/>
      <c r="B28" s="68" t="str">
        <f>INDEX(Capitoli,MATCH(B26,Strutture))</f>
        <v>#</v>
      </c>
      <c r="C28" s="69"/>
      <c r="D28" s="70"/>
      <c r="E28" s="71"/>
      <c r="F28" s="52"/>
      <c r="G28" s="52"/>
      <c r="H28" s="53"/>
      <c r="I28" s="54"/>
      <c r="J28" s="55"/>
      <c r="K28" s="53"/>
      <c r="L28" s="53"/>
      <c r="M28" s="21"/>
    </row>
    <row r="29" spans="1:13" s="26" customFormat="1" ht="24" customHeight="1" x14ac:dyDescent="0.2">
      <c r="A29" s="21"/>
      <c r="B29" s="25"/>
      <c r="C29" s="25"/>
      <c r="D29" s="25"/>
      <c r="E29" s="25"/>
      <c r="F29" s="25"/>
      <c r="G29" s="25"/>
      <c r="H29" s="25"/>
      <c r="I29" s="25"/>
      <c r="J29" s="25"/>
      <c r="K29" s="25"/>
      <c r="L29" s="25"/>
      <c r="M29" s="25"/>
    </row>
    <row r="30" spans="1:13" s="47" customFormat="1" ht="18" customHeight="1" x14ac:dyDescent="0.2">
      <c r="A30" s="43">
        <f>IF(F32&lt;&gt;0,4,)</f>
        <v>0</v>
      </c>
      <c r="B30" s="44" t="str">
        <f>IF(K32="non urgente","PREVENTIVO D'ORDINE "&amp;INDEX(Codici,MATCH(B32,Strutture))&amp;"/"&amp;I34,"CONFERMA D'ORDINE "&amp;INDEX(Codici,MATCH(B32,Strutture))&amp;"/"&amp;I34)</f>
        <v>CONFERMA D'ORDINE #/</v>
      </c>
      <c r="C30" s="45"/>
      <c r="D30" s="45"/>
      <c r="E30" s="37"/>
      <c r="F30" s="46"/>
      <c r="G30" s="45"/>
      <c r="H30" s="45"/>
      <c r="I30" s="45"/>
      <c r="J30" s="45"/>
      <c r="K30" s="45"/>
      <c r="L30" s="45"/>
      <c r="M30" s="45"/>
    </row>
    <row r="31" spans="1:13" x14ac:dyDescent="0.2">
      <c r="A31" s="21"/>
      <c r="B31" s="22" t="s">
        <v>10</v>
      </c>
      <c r="C31" s="22"/>
      <c r="D31" s="22"/>
      <c r="E31" s="22"/>
      <c r="F31" s="22" t="s">
        <v>9</v>
      </c>
      <c r="G31" s="22"/>
      <c r="H31" s="22"/>
      <c r="I31" s="22"/>
      <c r="J31" s="23"/>
      <c r="K31" s="22" t="s">
        <v>8</v>
      </c>
      <c r="L31" s="22"/>
      <c r="M31" s="21"/>
    </row>
    <row r="32" spans="1:13" ht="84" customHeight="1" x14ac:dyDescent="0.2">
      <c r="A32" s="21"/>
      <c r="B32" s="58" t="s">
        <v>6</v>
      </c>
      <c r="C32" s="59"/>
      <c r="D32" s="59"/>
      <c r="E32" s="60"/>
      <c r="F32" s="61"/>
      <c r="G32" s="62"/>
      <c r="H32" s="62"/>
      <c r="I32" s="62"/>
      <c r="J32" s="63"/>
      <c r="K32" s="64" t="s">
        <v>22</v>
      </c>
      <c r="L32" s="65"/>
      <c r="M32" s="21"/>
    </row>
    <row r="33" spans="1:13" ht="18" customHeight="1" x14ac:dyDescent="0.2">
      <c r="A33" s="21"/>
      <c r="B33" s="22" t="s">
        <v>11</v>
      </c>
      <c r="C33" s="22"/>
      <c r="D33" s="22" t="s">
        <v>65</v>
      </c>
      <c r="E33" s="22"/>
      <c r="F33" s="56" t="s">
        <v>147</v>
      </c>
      <c r="G33" s="51" t="s">
        <v>145</v>
      </c>
      <c r="H33" s="24" t="str">
        <f>IF(J32="Somma Urgenza","Ordine del","Prev. del")</f>
        <v>Prev. del</v>
      </c>
      <c r="I33" s="24" t="s">
        <v>144</v>
      </c>
      <c r="J33" s="24" t="s">
        <v>14</v>
      </c>
      <c r="K33" s="24" t="s">
        <v>12</v>
      </c>
      <c r="L33" s="24" t="s">
        <v>13</v>
      </c>
      <c r="M33" s="21"/>
    </row>
    <row r="34" spans="1:13" ht="21" customHeight="1" x14ac:dyDescent="0.2">
      <c r="A34" s="21"/>
      <c r="B34" s="68" t="str">
        <f>INDEX(Capitoli,MATCH(B32,Strutture))</f>
        <v>#</v>
      </c>
      <c r="C34" s="69"/>
      <c r="D34" s="70"/>
      <c r="E34" s="71"/>
      <c r="F34" s="52"/>
      <c r="G34" s="52"/>
      <c r="H34" s="53"/>
      <c r="I34" s="54"/>
      <c r="J34" s="55"/>
      <c r="K34" s="53"/>
      <c r="L34" s="53"/>
      <c r="M34" s="21"/>
    </row>
    <row r="35" spans="1:13" s="26" customFormat="1" ht="24" customHeight="1" x14ac:dyDescent="0.2">
      <c r="A35" s="21"/>
      <c r="B35" s="25"/>
      <c r="C35" s="25"/>
      <c r="D35" s="25"/>
      <c r="E35" s="25"/>
      <c r="F35" s="25"/>
      <c r="G35" s="25"/>
      <c r="H35" s="25"/>
      <c r="I35" s="25"/>
      <c r="J35" s="25"/>
      <c r="K35" s="25"/>
      <c r="L35" s="25"/>
      <c r="M35" s="25"/>
    </row>
    <row r="36" spans="1:13" s="47" customFormat="1" ht="18" customHeight="1" x14ac:dyDescent="0.2">
      <c r="A36" s="43">
        <f>IF(F38&lt;&gt;0,5,)</f>
        <v>0</v>
      </c>
      <c r="B36" s="44" t="str">
        <f>IF(K38="non urgente","PREVENTIVO D'ORDINE "&amp;INDEX(Codici,MATCH(B38,Strutture))&amp;"/"&amp;I40,"CONFERMA D'ORDINE "&amp;INDEX(Codici,MATCH(B38,Strutture))&amp;"/"&amp;I40)</f>
        <v>CONFERMA D'ORDINE #/</v>
      </c>
      <c r="C36" s="45"/>
      <c r="D36" s="45"/>
      <c r="E36" s="37"/>
      <c r="F36" s="46"/>
      <c r="G36" s="45"/>
      <c r="H36" s="45"/>
      <c r="I36" s="45"/>
      <c r="J36" s="45"/>
      <c r="K36" s="45"/>
      <c r="L36" s="45"/>
      <c r="M36" s="45"/>
    </row>
    <row r="37" spans="1:13" x14ac:dyDescent="0.2">
      <c r="A37" s="21"/>
      <c r="B37" s="22" t="s">
        <v>10</v>
      </c>
      <c r="C37" s="22"/>
      <c r="D37" s="22"/>
      <c r="E37" s="22"/>
      <c r="F37" s="22" t="s">
        <v>9</v>
      </c>
      <c r="G37" s="22"/>
      <c r="H37" s="22"/>
      <c r="I37" s="22"/>
      <c r="J37" s="23"/>
      <c r="K37" s="22" t="s">
        <v>8</v>
      </c>
      <c r="L37" s="22"/>
      <c r="M37" s="21"/>
    </row>
    <row r="38" spans="1:13" ht="84" customHeight="1" x14ac:dyDescent="0.2">
      <c r="A38" s="21"/>
      <c r="B38" s="58" t="s">
        <v>6</v>
      </c>
      <c r="C38" s="59"/>
      <c r="D38" s="59"/>
      <c r="E38" s="60"/>
      <c r="F38" s="61"/>
      <c r="G38" s="62"/>
      <c r="H38" s="62"/>
      <c r="I38" s="62"/>
      <c r="J38" s="63"/>
      <c r="K38" s="64" t="s">
        <v>22</v>
      </c>
      <c r="L38" s="65"/>
      <c r="M38" s="21"/>
    </row>
    <row r="39" spans="1:13" ht="18" customHeight="1" x14ac:dyDescent="0.2">
      <c r="A39" s="21"/>
      <c r="B39" s="22" t="s">
        <v>11</v>
      </c>
      <c r="C39" s="22"/>
      <c r="D39" s="22" t="s">
        <v>65</v>
      </c>
      <c r="E39" s="22"/>
      <c r="F39" s="56" t="s">
        <v>147</v>
      </c>
      <c r="G39" s="51" t="s">
        <v>145</v>
      </c>
      <c r="H39" s="24" t="str">
        <f>IF(J38="Somma Urgenza","Ordine del","Prev. del")</f>
        <v>Prev. del</v>
      </c>
      <c r="I39" s="24" t="s">
        <v>144</v>
      </c>
      <c r="J39" s="24" t="s">
        <v>14</v>
      </c>
      <c r="K39" s="24" t="s">
        <v>12</v>
      </c>
      <c r="L39" s="24" t="s">
        <v>13</v>
      </c>
      <c r="M39" s="21"/>
    </row>
    <row r="40" spans="1:13" ht="21" customHeight="1" x14ac:dyDescent="0.2">
      <c r="A40" s="21"/>
      <c r="B40" s="68" t="str">
        <f>INDEX(Capitoli,MATCH(B38,Strutture))</f>
        <v>#</v>
      </c>
      <c r="C40" s="69"/>
      <c r="D40" s="70"/>
      <c r="E40" s="71"/>
      <c r="F40" s="52"/>
      <c r="G40" s="52"/>
      <c r="H40" s="53"/>
      <c r="I40" s="54"/>
      <c r="J40" s="55"/>
      <c r="K40" s="53"/>
      <c r="L40" s="53"/>
      <c r="M40" s="21"/>
    </row>
    <row r="41" spans="1:13" s="26" customFormat="1" ht="24" customHeight="1" x14ac:dyDescent="0.2">
      <c r="A41" s="21"/>
      <c r="B41" s="25"/>
      <c r="C41" s="25"/>
      <c r="D41" s="25"/>
      <c r="E41" s="25"/>
      <c r="F41" s="25"/>
      <c r="G41" s="25"/>
      <c r="H41" s="25"/>
      <c r="I41" s="25"/>
      <c r="J41" s="25"/>
      <c r="K41" s="25"/>
      <c r="L41" s="25"/>
      <c r="M41" s="25"/>
    </row>
    <row r="42" spans="1:13" s="47" customFormat="1" ht="18" customHeight="1" x14ac:dyDescent="0.2">
      <c r="A42" s="43">
        <f>IF(F44&lt;&gt;0,6,)</f>
        <v>0</v>
      </c>
      <c r="B42" s="44" t="str">
        <f>IF(K44="non urgente","PREVENTIVO D'ORDINE "&amp;INDEX(Codici,MATCH(B44,Strutture))&amp;"/"&amp;I46,"CONFERMA D'ORDINE "&amp;INDEX(Codici,MATCH(B44,Strutture))&amp;"/"&amp;I46)</f>
        <v>CONFERMA D'ORDINE #/</v>
      </c>
      <c r="C42" s="45"/>
      <c r="D42" s="45"/>
      <c r="E42" s="37"/>
      <c r="F42" s="46"/>
      <c r="G42" s="45"/>
      <c r="H42" s="45"/>
      <c r="I42" s="45"/>
      <c r="J42" s="45"/>
      <c r="K42" s="45"/>
      <c r="L42" s="45"/>
      <c r="M42" s="45"/>
    </row>
    <row r="43" spans="1:13" x14ac:dyDescent="0.2">
      <c r="A43" s="21"/>
      <c r="B43" s="22" t="s">
        <v>10</v>
      </c>
      <c r="C43" s="22"/>
      <c r="D43" s="22"/>
      <c r="E43" s="22"/>
      <c r="F43" s="22" t="s">
        <v>9</v>
      </c>
      <c r="G43" s="22"/>
      <c r="H43" s="22"/>
      <c r="I43" s="22"/>
      <c r="J43" s="23"/>
      <c r="K43" s="22" t="s">
        <v>8</v>
      </c>
      <c r="L43" s="22"/>
      <c r="M43" s="21"/>
    </row>
    <row r="44" spans="1:13" ht="84" customHeight="1" x14ac:dyDescent="0.2">
      <c r="A44" s="21"/>
      <c r="B44" s="58" t="s">
        <v>6</v>
      </c>
      <c r="C44" s="59"/>
      <c r="D44" s="59"/>
      <c r="E44" s="60"/>
      <c r="F44" s="61"/>
      <c r="G44" s="62"/>
      <c r="H44" s="62"/>
      <c r="I44" s="62"/>
      <c r="J44" s="63"/>
      <c r="K44" s="64" t="s">
        <v>22</v>
      </c>
      <c r="L44" s="65"/>
      <c r="M44" s="21"/>
    </row>
    <row r="45" spans="1:13" s="26" customFormat="1" ht="18" customHeight="1" x14ac:dyDescent="0.2">
      <c r="A45" s="21"/>
      <c r="B45" s="22" t="s">
        <v>11</v>
      </c>
      <c r="C45" s="22"/>
      <c r="D45" s="22" t="s">
        <v>65</v>
      </c>
      <c r="E45" s="22"/>
      <c r="F45" s="56" t="s">
        <v>147</v>
      </c>
      <c r="G45" s="51" t="s">
        <v>145</v>
      </c>
      <c r="H45" s="24" t="str">
        <f>IF(J44="Somma Urgenza","Ordine del","Prev. del")</f>
        <v>Prev. del</v>
      </c>
      <c r="I45" s="24" t="s">
        <v>144</v>
      </c>
      <c r="J45" s="24" t="s">
        <v>14</v>
      </c>
      <c r="K45" s="24" t="s">
        <v>12</v>
      </c>
      <c r="L45" s="24" t="s">
        <v>13</v>
      </c>
      <c r="M45" s="25"/>
    </row>
    <row r="46" spans="1:13" s="26" customFormat="1" ht="21" customHeight="1" x14ac:dyDescent="0.2">
      <c r="A46" s="21"/>
      <c r="B46" s="68" t="str">
        <f>INDEX(Capitoli,MATCH(B44,Strutture))</f>
        <v>#</v>
      </c>
      <c r="C46" s="69"/>
      <c r="D46" s="70"/>
      <c r="E46" s="71"/>
      <c r="F46" s="52"/>
      <c r="G46" s="52"/>
      <c r="H46" s="53"/>
      <c r="I46" s="54"/>
      <c r="J46" s="55"/>
      <c r="K46" s="53"/>
      <c r="L46" s="53"/>
      <c r="M46" s="25"/>
    </row>
    <row r="47" spans="1:13" s="26" customFormat="1" ht="24" customHeight="1" x14ac:dyDescent="0.2">
      <c r="A47" s="21"/>
      <c r="B47" s="25"/>
      <c r="C47" s="25"/>
      <c r="D47" s="25"/>
      <c r="E47" s="25"/>
      <c r="F47" s="25"/>
      <c r="G47" s="25"/>
      <c r="H47" s="25"/>
      <c r="I47" s="25"/>
      <c r="J47" s="25"/>
      <c r="K47" s="25"/>
      <c r="L47" s="25"/>
      <c r="M47" s="25"/>
    </row>
    <row r="48" spans="1:13" s="48" customFormat="1" ht="18" customHeight="1" x14ac:dyDescent="0.2">
      <c r="A48" s="43">
        <f>IF(F50&lt;&gt;0,7,)</f>
        <v>0</v>
      </c>
      <c r="B48" s="44" t="str">
        <f>IF(K50="non urgente","PREVENTIVO D'ORDINE "&amp;INDEX(Codici,MATCH(B50,Strutture))&amp;"/"&amp;I52,"CONFERMA D'ORDINE "&amp;INDEX(Codici,MATCH(B50,Strutture))&amp;"/"&amp;I52)</f>
        <v>CONFERMA D'ORDINE #/</v>
      </c>
      <c r="C48" s="45"/>
      <c r="D48" s="45"/>
      <c r="E48" s="37"/>
      <c r="F48" s="46"/>
      <c r="G48" s="45"/>
      <c r="H48" s="45"/>
      <c r="I48" s="45"/>
      <c r="J48" s="45"/>
      <c r="K48" s="45"/>
      <c r="L48" s="45"/>
      <c r="M48" s="42"/>
    </row>
    <row r="49" spans="1:13" s="26" customFormat="1" x14ac:dyDescent="0.2">
      <c r="A49" s="21"/>
      <c r="B49" s="22" t="s">
        <v>10</v>
      </c>
      <c r="C49" s="22"/>
      <c r="D49" s="22"/>
      <c r="E49" s="22"/>
      <c r="F49" s="22" t="s">
        <v>9</v>
      </c>
      <c r="G49" s="22"/>
      <c r="H49" s="22"/>
      <c r="I49" s="22"/>
      <c r="J49" s="23"/>
      <c r="K49" s="22" t="s">
        <v>8</v>
      </c>
      <c r="L49" s="22"/>
      <c r="M49" s="25"/>
    </row>
    <row r="50" spans="1:13" s="26" customFormat="1" ht="84" customHeight="1" x14ac:dyDescent="0.2">
      <c r="A50" s="21"/>
      <c r="B50" s="58" t="s">
        <v>6</v>
      </c>
      <c r="C50" s="59"/>
      <c r="D50" s="59"/>
      <c r="E50" s="60"/>
      <c r="F50" s="61"/>
      <c r="G50" s="62"/>
      <c r="H50" s="62"/>
      <c r="I50" s="62"/>
      <c r="J50" s="63"/>
      <c r="K50" s="64" t="s">
        <v>22</v>
      </c>
      <c r="L50" s="65"/>
      <c r="M50" s="25"/>
    </row>
    <row r="51" spans="1:13" s="26" customFormat="1" ht="18" customHeight="1" x14ac:dyDescent="0.2">
      <c r="A51" s="21"/>
      <c r="B51" s="22" t="s">
        <v>11</v>
      </c>
      <c r="C51" s="22"/>
      <c r="D51" s="22" t="s">
        <v>65</v>
      </c>
      <c r="E51" s="22"/>
      <c r="F51" s="56" t="s">
        <v>147</v>
      </c>
      <c r="G51" s="51" t="s">
        <v>145</v>
      </c>
      <c r="H51" s="24" t="str">
        <f>IF(J50="Somma Urgenza","Ordine del","Prev. del")</f>
        <v>Prev. del</v>
      </c>
      <c r="I51" s="24" t="s">
        <v>144</v>
      </c>
      <c r="J51" s="24" t="s">
        <v>14</v>
      </c>
      <c r="K51" s="24" t="s">
        <v>12</v>
      </c>
      <c r="L51" s="24" t="s">
        <v>13</v>
      </c>
      <c r="M51" s="25"/>
    </row>
    <row r="52" spans="1:13" s="26" customFormat="1" ht="21" customHeight="1" x14ac:dyDescent="0.2">
      <c r="A52" s="21"/>
      <c r="B52" s="68" t="str">
        <f>INDEX(Capitoli,MATCH(B50,Strutture))</f>
        <v>#</v>
      </c>
      <c r="C52" s="69"/>
      <c r="D52" s="70"/>
      <c r="E52" s="71"/>
      <c r="F52" s="52"/>
      <c r="G52" s="52"/>
      <c r="H52" s="53"/>
      <c r="I52" s="54"/>
      <c r="J52" s="55"/>
      <c r="K52" s="53"/>
      <c r="L52" s="53"/>
      <c r="M52" s="25"/>
    </row>
    <row r="53" spans="1:13" s="26" customFormat="1" ht="24" customHeight="1" x14ac:dyDescent="0.2">
      <c r="A53" s="21"/>
      <c r="B53" s="25"/>
      <c r="C53" s="25"/>
      <c r="D53" s="25"/>
      <c r="E53" s="25"/>
      <c r="F53" s="25"/>
      <c r="G53" s="25"/>
      <c r="H53" s="25"/>
      <c r="I53" s="25"/>
      <c r="J53" s="25"/>
      <c r="K53" s="25"/>
      <c r="L53" s="25"/>
      <c r="M53" s="25"/>
    </row>
    <row r="54" spans="1:13" s="48" customFormat="1" ht="18" customHeight="1" x14ac:dyDescent="0.2">
      <c r="A54" s="43">
        <f>IF(F56&lt;&gt;0,8,)</f>
        <v>0</v>
      </c>
      <c r="B54" s="44" t="str">
        <f>IF(K56="non urgente","PREVENTIVO D'ORDINE "&amp;INDEX(Codici,MATCH(B56,Strutture))&amp;"/"&amp;I58,"CONFERMA D'ORDINE "&amp;INDEX(Codici,MATCH(B56,Strutture))&amp;"/"&amp;I58)</f>
        <v>CONFERMA D'ORDINE #/</v>
      </c>
      <c r="C54" s="45"/>
      <c r="D54" s="45"/>
      <c r="E54" s="37"/>
      <c r="F54" s="46"/>
      <c r="G54" s="45"/>
      <c r="H54" s="45"/>
      <c r="I54" s="45"/>
      <c r="J54" s="45"/>
      <c r="K54" s="45"/>
      <c r="L54" s="45"/>
      <c r="M54" s="42"/>
    </row>
    <row r="55" spans="1:13" s="26" customFormat="1" x14ac:dyDescent="0.2">
      <c r="A55" s="21"/>
      <c r="B55" s="22" t="s">
        <v>10</v>
      </c>
      <c r="C55" s="22"/>
      <c r="D55" s="22"/>
      <c r="E55" s="22"/>
      <c r="F55" s="22" t="s">
        <v>9</v>
      </c>
      <c r="G55" s="22"/>
      <c r="H55" s="22"/>
      <c r="I55" s="22"/>
      <c r="J55" s="23"/>
      <c r="K55" s="22" t="s">
        <v>8</v>
      </c>
      <c r="L55" s="22"/>
      <c r="M55" s="25"/>
    </row>
    <row r="56" spans="1:13" s="26" customFormat="1" ht="84" customHeight="1" x14ac:dyDescent="0.2">
      <c r="A56" s="21"/>
      <c r="B56" s="58" t="s">
        <v>6</v>
      </c>
      <c r="C56" s="59"/>
      <c r="D56" s="59"/>
      <c r="E56" s="60"/>
      <c r="F56" s="61"/>
      <c r="G56" s="62"/>
      <c r="H56" s="62"/>
      <c r="I56" s="62"/>
      <c r="J56" s="63"/>
      <c r="K56" s="64" t="s">
        <v>22</v>
      </c>
      <c r="L56" s="65"/>
      <c r="M56" s="25"/>
    </row>
    <row r="57" spans="1:13" s="26" customFormat="1" ht="18" customHeight="1" x14ac:dyDescent="0.2">
      <c r="A57" s="21"/>
      <c r="B57" s="22" t="s">
        <v>11</v>
      </c>
      <c r="C57" s="22"/>
      <c r="D57" s="22" t="s">
        <v>65</v>
      </c>
      <c r="E57" s="22"/>
      <c r="F57" s="56" t="s">
        <v>147</v>
      </c>
      <c r="G57" s="51" t="s">
        <v>145</v>
      </c>
      <c r="H57" s="24" t="str">
        <f>IF(J56="Somma Urgenza","Ordine del","Prev. del")</f>
        <v>Prev. del</v>
      </c>
      <c r="I57" s="24" t="s">
        <v>144</v>
      </c>
      <c r="J57" s="24" t="s">
        <v>14</v>
      </c>
      <c r="K57" s="24" t="s">
        <v>12</v>
      </c>
      <c r="L57" s="24" t="s">
        <v>13</v>
      </c>
      <c r="M57" s="25"/>
    </row>
    <row r="58" spans="1:13" s="26" customFormat="1" ht="21" customHeight="1" x14ac:dyDescent="0.2">
      <c r="A58" s="21"/>
      <c r="B58" s="68" t="str">
        <f>INDEX(Capitoli,MATCH(B56,Strutture))</f>
        <v>#</v>
      </c>
      <c r="C58" s="69"/>
      <c r="D58" s="70"/>
      <c r="E58" s="71"/>
      <c r="F58" s="52"/>
      <c r="G58" s="52"/>
      <c r="H58" s="53"/>
      <c r="I58" s="54"/>
      <c r="J58" s="55"/>
      <c r="K58" s="53"/>
      <c r="L58" s="53"/>
      <c r="M58" s="25"/>
    </row>
    <row r="59" spans="1:13" s="26" customFormat="1" ht="24" customHeight="1" x14ac:dyDescent="0.2">
      <c r="A59" s="21"/>
      <c r="B59" s="25"/>
      <c r="C59" s="25"/>
      <c r="D59" s="25"/>
      <c r="E59" s="25"/>
      <c r="F59" s="25"/>
      <c r="G59" s="25"/>
      <c r="H59" s="25"/>
      <c r="I59" s="25"/>
      <c r="J59" s="25"/>
      <c r="K59" s="25"/>
      <c r="L59" s="25"/>
      <c r="M59" s="25"/>
    </row>
    <row r="60" spans="1:13" s="48" customFormat="1" ht="18" customHeight="1" x14ac:dyDescent="0.2">
      <c r="A60" s="43">
        <f>IF(F62&lt;&gt;0,9,)</f>
        <v>0</v>
      </c>
      <c r="B60" s="44" t="str">
        <f>IF(K62="non urgente","PREVENTIVO D'ORDINE "&amp;INDEX(Codici,MATCH(B62,Strutture))&amp;"/"&amp;I64,"CONFERMA D'ORDINE "&amp;INDEX(Codici,MATCH(B62,Strutture))&amp;"/"&amp;I64)</f>
        <v>CONFERMA D'ORDINE #/</v>
      </c>
      <c r="C60" s="45"/>
      <c r="D60" s="45"/>
      <c r="E60" s="37"/>
      <c r="F60" s="46"/>
      <c r="G60" s="45"/>
      <c r="H60" s="45"/>
      <c r="I60" s="45"/>
      <c r="J60" s="45"/>
      <c r="K60" s="45"/>
      <c r="L60" s="45"/>
      <c r="M60" s="42"/>
    </row>
    <row r="61" spans="1:13" s="26" customFormat="1" x14ac:dyDescent="0.2">
      <c r="A61" s="21"/>
      <c r="B61" s="22" t="s">
        <v>10</v>
      </c>
      <c r="C61" s="22"/>
      <c r="D61" s="22"/>
      <c r="E61" s="22"/>
      <c r="F61" s="22" t="s">
        <v>9</v>
      </c>
      <c r="G61" s="22"/>
      <c r="H61" s="22"/>
      <c r="I61" s="22"/>
      <c r="J61" s="23"/>
      <c r="K61" s="22" t="s">
        <v>8</v>
      </c>
      <c r="L61" s="22"/>
      <c r="M61" s="25"/>
    </row>
    <row r="62" spans="1:13" s="26" customFormat="1" ht="84" customHeight="1" x14ac:dyDescent="0.2">
      <c r="A62" s="21"/>
      <c r="B62" s="58" t="s">
        <v>6</v>
      </c>
      <c r="C62" s="59"/>
      <c r="D62" s="59"/>
      <c r="E62" s="60"/>
      <c r="F62" s="61"/>
      <c r="G62" s="62"/>
      <c r="H62" s="62"/>
      <c r="I62" s="62"/>
      <c r="J62" s="63"/>
      <c r="K62" s="64" t="s">
        <v>22</v>
      </c>
      <c r="L62" s="65"/>
      <c r="M62" s="25"/>
    </row>
    <row r="63" spans="1:13" s="26" customFormat="1" ht="18" customHeight="1" x14ac:dyDescent="0.2">
      <c r="A63" s="21"/>
      <c r="B63" s="22" t="s">
        <v>11</v>
      </c>
      <c r="C63" s="22"/>
      <c r="D63" s="22" t="s">
        <v>65</v>
      </c>
      <c r="E63" s="22"/>
      <c r="F63" s="56" t="s">
        <v>147</v>
      </c>
      <c r="G63" s="51" t="s">
        <v>145</v>
      </c>
      <c r="H63" s="24" t="str">
        <f>IF(J62="Somma Urgenza","Ordine del","Prev. del")</f>
        <v>Prev. del</v>
      </c>
      <c r="I63" s="24" t="s">
        <v>144</v>
      </c>
      <c r="J63" s="24" t="s">
        <v>14</v>
      </c>
      <c r="K63" s="24" t="s">
        <v>12</v>
      </c>
      <c r="L63" s="24" t="s">
        <v>13</v>
      </c>
      <c r="M63" s="25"/>
    </row>
    <row r="64" spans="1:13" s="26" customFormat="1" ht="21" customHeight="1" x14ac:dyDescent="0.2">
      <c r="A64" s="21"/>
      <c r="B64" s="68" t="str">
        <f>INDEX(Capitoli,MATCH(B62,Strutture))</f>
        <v>#</v>
      </c>
      <c r="C64" s="69"/>
      <c r="D64" s="70"/>
      <c r="E64" s="71"/>
      <c r="F64" s="52"/>
      <c r="G64" s="52"/>
      <c r="H64" s="53"/>
      <c r="I64" s="54"/>
      <c r="J64" s="55"/>
      <c r="K64" s="53"/>
      <c r="L64" s="53"/>
      <c r="M64" s="25"/>
    </row>
    <row r="65" spans="1:13" s="26" customFormat="1" ht="24" customHeight="1" x14ac:dyDescent="0.2">
      <c r="A65" s="21"/>
      <c r="B65" s="25"/>
      <c r="C65" s="25"/>
      <c r="D65" s="25"/>
      <c r="E65" s="25"/>
      <c r="F65" s="25"/>
      <c r="G65" s="25"/>
      <c r="H65" s="25"/>
      <c r="I65" s="25"/>
      <c r="J65" s="25"/>
      <c r="K65" s="25"/>
      <c r="L65" s="25"/>
      <c r="M65" s="25"/>
    </row>
    <row r="66" spans="1:13" s="48" customFormat="1" ht="18" customHeight="1" x14ac:dyDescent="0.2">
      <c r="A66" s="43">
        <f>IF(F68&lt;&gt;0,10,)</f>
        <v>0</v>
      </c>
      <c r="B66" s="44" t="str">
        <f>IF(K68="non urgente","PREVENTIVO D'ORDINE "&amp;INDEX(Codici,MATCH(B68,Strutture))&amp;"/"&amp;I70,"CONFERMA D'ORDINE "&amp;INDEX(Codici,MATCH(B68,Strutture))&amp;"/"&amp;I70)</f>
        <v>CONFERMA D'ORDINE #/</v>
      </c>
      <c r="C66" s="45"/>
      <c r="D66" s="45"/>
      <c r="E66" s="37"/>
      <c r="F66" s="46"/>
      <c r="G66" s="45"/>
      <c r="H66" s="45"/>
      <c r="I66" s="45"/>
      <c r="J66" s="45"/>
      <c r="K66" s="45"/>
      <c r="L66" s="45"/>
      <c r="M66" s="42"/>
    </row>
    <row r="67" spans="1:13" s="26" customFormat="1" x14ac:dyDescent="0.2">
      <c r="A67" s="21"/>
      <c r="B67" s="22" t="s">
        <v>10</v>
      </c>
      <c r="C67" s="22"/>
      <c r="D67" s="22"/>
      <c r="E67" s="22"/>
      <c r="F67" s="22" t="s">
        <v>9</v>
      </c>
      <c r="G67" s="22"/>
      <c r="H67" s="22"/>
      <c r="I67" s="22"/>
      <c r="J67" s="23"/>
      <c r="K67" s="22" t="s">
        <v>8</v>
      </c>
      <c r="L67" s="22"/>
      <c r="M67" s="25"/>
    </row>
    <row r="68" spans="1:13" s="26" customFormat="1" ht="84" customHeight="1" x14ac:dyDescent="0.2">
      <c r="A68" s="21"/>
      <c r="B68" s="58" t="s">
        <v>6</v>
      </c>
      <c r="C68" s="59"/>
      <c r="D68" s="59"/>
      <c r="E68" s="60"/>
      <c r="F68" s="61"/>
      <c r="G68" s="62"/>
      <c r="H68" s="62"/>
      <c r="I68" s="62"/>
      <c r="J68" s="63"/>
      <c r="K68" s="64" t="s">
        <v>22</v>
      </c>
      <c r="L68" s="65"/>
      <c r="M68" s="25"/>
    </row>
    <row r="69" spans="1:13" s="26" customFormat="1" ht="18" customHeight="1" x14ac:dyDescent="0.2">
      <c r="A69" s="21"/>
      <c r="B69" s="22" t="s">
        <v>11</v>
      </c>
      <c r="C69" s="22"/>
      <c r="D69" s="22" t="s">
        <v>65</v>
      </c>
      <c r="E69" s="22"/>
      <c r="F69" s="56" t="s">
        <v>147</v>
      </c>
      <c r="G69" s="51" t="s">
        <v>145</v>
      </c>
      <c r="H69" s="24" t="str">
        <f>IF(J68="Somma Urgenza","Ordine del","Prev. del")</f>
        <v>Prev. del</v>
      </c>
      <c r="I69" s="24" t="s">
        <v>144</v>
      </c>
      <c r="J69" s="24" t="s">
        <v>14</v>
      </c>
      <c r="K69" s="24" t="s">
        <v>12</v>
      </c>
      <c r="L69" s="24" t="s">
        <v>13</v>
      </c>
      <c r="M69" s="25"/>
    </row>
    <row r="70" spans="1:13" s="26" customFormat="1" ht="21" customHeight="1" x14ac:dyDescent="0.2">
      <c r="A70" s="21"/>
      <c r="B70" s="68" t="str">
        <f>INDEX(Capitoli,MATCH(B68,Strutture))</f>
        <v>#</v>
      </c>
      <c r="C70" s="69"/>
      <c r="D70" s="70"/>
      <c r="E70" s="71"/>
      <c r="F70" s="52"/>
      <c r="G70" s="52"/>
      <c r="H70" s="53"/>
      <c r="I70" s="54"/>
      <c r="J70" s="55"/>
      <c r="K70" s="53"/>
      <c r="L70" s="53"/>
      <c r="M70" s="25"/>
    </row>
    <row r="71" spans="1:13" s="26" customFormat="1" ht="24" customHeight="1" x14ac:dyDescent="0.2">
      <c r="A71" s="21"/>
      <c r="B71" s="25"/>
      <c r="C71" s="25"/>
      <c r="D71" s="25"/>
      <c r="E71" s="25"/>
      <c r="F71" s="25"/>
      <c r="G71" s="25"/>
      <c r="H71" s="25"/>
      <c r="I71" s="25"/>
      <c r="J71" s="25"/>
      <c r="K71" s="25"/>
      <c r="L71" s="25"/>
      <c r="M71" s="25"/>
    </row>
    <row r="72" spans="1:13" s="35" customFormat="1" ht="100.5" customHeight="1" x14ac:dyDescent="0.25">
      <c r="A72" s="33"/>
      <c r="B72" s="67" t="s">
        <v>151</v>
      </c>
      <c r="C72" s="67"/>
      <c r="D72" s="67"/>
      <c r="E72" s="67"/>
      <c r="F72" s="67"/>
      <c r="G72" s="67"/>
      <c r="H72" s="67"/>
      <c r="I72" s="67"/>
      <c r="J72" s="67"/>
      <c r="K72" s="67"/>
      <c r="L72" s="67"/>
      <c r="M72" s="34"/>
    </row>
    <row r="73" spans="1:13" s="32" customFormat="1" ht="24" customHeight="1" x14ac:dyDescent="0.2">
      <c r="A73" s="30"/>
      <c r="B73" s="66" t="s">
        <v>83</v>
      </c>
      <c r="C73" s="66"/>
      <c r="D73" s="66"/>
      <c r="E73" s="72">
        <f>D16+D22+D28+D34+D40+D46+D52+D58+D64+D70</f>
        <v>0</v>
      </c>
      <c r="F73" s="73"/>
      <c r="G73" s="41" t="s">
        <v>79</v>
      </c>
      <c r="H73" s="72">
        <f>F16+F22+F28+F34+F40+F46+F52+F58+F64+F70</f>
        <v>0</v>
      </c>
      <c r="I73" s="73"/>
      <c r="J73" s="66" t="s">
        <v>80</v>
      </c>
      <c r="K73" s="66"/>
      <c r="L73" s="57"/>
      <c r="M73" s="31"/>
    </row>
    <row r="74" spans="1:13" s="32" customFormat="1" ht="24" customHeight="1" x14ac:dyDescent="0.2">
      <c r="A74" s="30"/>
      <c r="B74" s="102" t="s">
        <v>85</v>
      </c>
      <c r="C74" s="102"/>
      <c r="D74" s="102"/>
      <c r="E74" s="72">
        <f>G16+G22+G28+G34+G40+G46+G52+G58+G64+G70</f>
        <v>0</v>
      </c>
      <c r="F74" s="73"/>
      <c r="G74" s="99" t="s">
        <v>84</v>
      </c>
      <c r="H74" s="99"/>
      <c r="I74" s="99"/>
      <c r="J74" s="99"/>
      <c r="K74" s="99"/>
      <c r="L74" s="99"/>
      <c r="M74" s="31"/>
    </row>
    <row r="75" spans="1:13" s="35" customFormat="1" x14ac:dyDescent="0.25">
      <c r="A75" s="33"/>
      <c r="B75" s="38"/>
      <c r="C75" s="38"/>
      <c r="D75" s="39"/>
      <c r="E75" s="39"/>
      <c r="F75" s="40"/>
      <c r="G75" s="40"/>
      <c r="H75" s="40"/>
      <c r="I75" s="40"/>
      <c r="J75" s="40"/>
      <c r="K75" s="40"/>
      <c r="L75" s="36"/>
      <c r="M75" s="34"/>
    </row>
    <row r="76" spans="1:13" s="26" customFormat="1" ht="51" customHeight="1" x14ac:dyDescent="0.2">
      <c r="A76" s="21"/>
      <c r="B76" s="67" t="s">
        <v>81</v>
      </c>
      <c r="C76" s="67"/>
      <c r="D76" s="67"/>
      <c r="E76" s="67"/>
      <c r="F76" s="67"/>
      <c r="G76" s="67"/>
      <c r="H76" s="67"/>
      <c r="I76" s="67"/>
      <c r="J76" s="67"/>
      <c r="K76" s="67"/>
      <c r="L76" s="67"/>
      <c r="M76" s="25"/>
    </row>
    <row r="77" spans="1:13" s="26" customFormat="1" ht="42.75" customHeight="1" x14ac:dyDescent="0.2">
      <c r="A77" s="21"/>
      <c r="B77" s="98" t="s">
        <v>82</v>
      </c>
      <c r="C77" s="98"/>
      <c r="D77" s="98"/>
      <c r="E77" s="98"/>
      <c r="F77" s="98"/>
      <c r="G77" s="98"/>
      <c r="H77" s="98"/>
      <c r="I77" s="98"/>
      <c r="J77" s="98"/>
      <c r="K77" s="98"/>
      <c r="L77" s="98"/>
      <c r="M77" s="25"/>
    </row>
    <row r="78" spans="1:13" s="26" customFormat="1" ht="9" customHeight="1" x14ac:dyDescent="0.2">
      <c r="A78" s="21"/>
      <c r="B78" s="25"/>
      <c r="C78" s="25"/>
      <c r="D78" s="25"/>
      <c r="E78" s="25"/>
      <c r="F78" s="25"/>
      <c r="G78" s="25"/>
      <c r="H78" s="25"/>
      <c r="I78" s="25"/>
      <c r="J78" s="25"/>
      <c r="K78" s="25"/>
      <c r="L78" s="25"/>
      <c r="M78" s="25"/>
    </row>
    <row r="79" spans="1:13" s="14" customFormat="1" ht="21" customHeight="1" x14ac:dyDescent="0.2">
      <c r="A79" s="15"/>
      <c r="B79" s="42" t="s">
        <v>148</v>
      </c>
      <c r="C79" s="100"/>
      <c r="D79" s="101"/>
      <c r="E79" s="15"/>
      <c r="F79" s="15"/>
      <c r="G79" s="15"/>
      <c r="H79" s="95" t="s">
        <v>64</v>
      </c>
      <c r="I79" s="95"/>
      <c r="J79" s="95"/>
      <c r="K79" s="95"/>
      <c r="L79" s="15"/>
      <c r="M79" s="15"/>
    </row>
    <row r="80" spans="1:13" s="14" customFormat="1" ht="150" customHeight="1" x14ac:dyDescent="0.2">
      <c r="A80" s="15"/>
      <c r="B80" s="42"/>
      <c r="C80" s="42"/>
      <c r="D80" s="42"/>
      <c r="E80" s="42"/>
      <c r="F80" s="42"/>
      <c r="G80" s="42"/>
      <c r="H80" s="97"/>
      <c r="I80" s="97"/>
      <c r="J80" s="97"/>
      <c r="K80" s="97"/>
      <c r="L80" s="17"/>
      <c r="M80" s="15"/>
    </row>
    <row r="81" spans="1:13" s="26" customFormat="1" ht="36" customHeight="1" x14ac:dyDescent="0.2">
      <c r="A81" s="21"/>
      <c r="B81" s="42"/>
      <c r="C81" s="42"/>
      <c r="D81" s="42"/>
      <c r="E81" s="42"/>
      <c r="F81" s="42"/>
      <c r="G81" s="42"/>
      <c r="H81" s="95" t="s">
        <v>66</v>
      </c>
      <c r="I81" s="95"/>
      <c r="J81" s="95"/>
      <c r="K81" s="95"/>
      <c r="L81" s="25"/>
      <c r="M81" s="25"/>
    </row>
    <row r="82" spans="1:13" s="26" customFormat="1" ht="150" customHeight="1" x14ac:dyDescent="0.2">
      <c r="A82" s="21"/>
      <c r="B82" s="49" t="s">
        <v>152</v>
      </c>
      <c r="C82" s="42"/>
      <c r="D82" s="42"/>
      <c r="E82" s="42"/>
      <c r="F82" s="42"/>
      <c r="G82" s="42"/>
      <c r="H82" s="97"/>
      <c r="I82" s="97"/>
      <c r="J82" s="97"/>
      <c r="K82" s="97"/>
      <c r="L82" s="25"/>
      <c r="M82" s="25"/>
    </row>
    <row r="83" spans="1:13" s="26" customFormat="1" x14ac:dyDescent="0.2">
      <c r="A83" s="21"/>
      <c r="B83" s="25"/>
      <c r="C83" s="25"/>
      <c r="D83" s="25"/>
      <c r="E83" s="25"/>
      <c r="F83" s="25"/>
      <c r="G83" s="25"/>
      <c r="H83" s="25"/>
      <c r="I83" s="25"/>
      <c r="J83" s="25"/>
      <c r="K83" s="25"/>
      <c r="L83" s="25"/>
      <c r="M83" s="25"/>
    </row>
    <row r="84" spans="1:13" ht="12.6" hidden="1" x14ac:dyDescent="0.2"/>
    <row r="85" spans="1:13" ht="12.6" hidden="1" x14ac:dyDescent="0.2"/>
    <row r="86" spans="1:13" x14ac:dyDescent="0.2"/>
    <row r="87" spans="1:13" x14ac:dyDescent="0.2"/>
  </sheetData>
  <sheetProtection selectLockedCells="1"/>
  <mergeCells count="72">
    <mergeCell ref="H82:K82"/>
    <mergeCell ref="H79:K79"/>
    <mergeCell ref="H80:K80"/>
    <mergeCell ref="B77:L77"/>
    <mergeCell ref="G74:L74"/>
    <mergeCell ref="E74:F74"/>
    <mergeCell ref="C79:D79"/>
    <mergeCell ref="B76:L76"/>
    <mergeCell ref="B74:D74"/>
    <mergeCell ref="B64:C64"/>
    <mergeCell ref="D64:E64"/>
    <mergeCell ref="J2:L8"/>
    <mergeCell ref="B16:C16"/>
    <mergeCell ref="H81:K81"/>
    <mergeCell ref="B10:L10"/>
    <mergeCell ref="F14:J14"/>
    <mergeCell ref="K14:L14"/>
    <mergeCell ref="B20:E20"/>
    <mergeCell ref="F20:J20"/>
    <mergeCell ref="K20:L20"/>
    <mergeCell ref="B34:C34"/>
    <mergeCell ref="D34:E34"/>
    <mergeCell ref="B38:E38"/>
    <mergeCell ref="B46:C46"/>
    <mergeCell ref="D46:E46"/>
    <mergeCell ref="K32:L32"/>
    <mergeCell ref="D22:E22"/>
    <mergeCell ref="B26:E26"/>
    <mergeCell ref="F26:J26"/>
    <mergeCell ref="K26:L26"/>
    <mergeCell ref="B22:C22"/>
    <mergeCell ref="B28:C28"/>
    <mergeCell ref="D28:E28"/>
    <mergeCell ref="B32:E32"/>
    <mergeCell ref="F32:J32"/>
    <mergeCell ref="E3:I3"/>
    <mergeCell ref="E4:I4"/>
    <mergeCell ref="F7:H7"/>
    <mergeCell ref="F8:H8"/>
    <mergeCell ref="D16:E16"/>
    <mergeCell ref="B14:E14"/>
    <mergeCell ref="B7:D8"/>
    <mergeCell ref="K38:L38"/>
    <mergeCell ref="B40:C40"/>
    <mergeCell ref="D40:E40"/>
    <mergeCell ref="B44:E44"/>
    <mergeCell ref="F44:J44"/>
    <mergeCell ref="K44:L44"/>
    <mergeCell ref="F38:J38"/>
    <mergeCell ref="F62:J62"/>
    <mergeCell ref="K50:L50"/>
    <mergeCell ref="B52:C52"/>
    <mergeCell ref="D52:E52"/>
    <mergeCell ref="B56:E56"/>
    <mergeCell ref="F56:J56"/>
    <mergeCell ref="K56:L56"/>
    <mergeCell ref="K62:L62"/>
    <mergeCell ref="F50:J50"/>
    <mergeCell ref="B50:E50"/>
    <mergeCell ref="B58:C58"/>
    <mergeCell ref="D58:E58"/>
    <mergeCell ref="B62:E62"/>
    <mergeCell ref="B68:E68"/>
    <mergeCell ref="F68:J68"/>
    <mergeCell ref="K68:L68"/>
    <mergeCell ref="J73:K73"/>
    <mergeCell ref="B72:L72"/>
    <mergeCell ref="B70:C70"/>
    <mergeCell ref="D70:E70"/>
    <mergeCell ref="B73:D73"/>
    <mergeCell ref="E73:F73"/>
    <mergeCell ref="H73:I73"/>
  </mergeCells>
  <phoneticPr fontId="23" type="noConversion"/>
  <dataValidations count="2">
    <dataValidation type="list" allowBlank="1" showInputMessage="1" showErrorMessage="1" sqref="B14:E14 B20:E20 B62:E62 B26:E26 B32:E32 B38:E38 B44:E44 B50:E50 B56:E56 B68:E68">
      <formula1>Strutture</formula1>
    </dataValidation>
    <dataValidation type="list" allowBlank="1" showInputMessage="1" showErrorMessage="1" sqref="K14:L14 K20:L20 K26:L26 K32:L32 K38:L38 K44:L44 K50:L50 K56:L56 K62:L62 K68:L68">
      <formula1>TipologiaIntervento</formula1>
    </dataValidation>
  </dataValidations>
  <printOptions horizontalCentered="1"/>
  <pageMargins left="0.19685039370078741" right="0.19685039370078741" top="0.59055118110236227" bottom="0.78740157480314965" header="0.31496062992125984" footer="0.31496062992125984"/>
  <pageSetup paperSize="9" scale="52" fitToHeight="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G22" sqref="G22"/>
    </sheetView>
  </sheetViews>
  <sheetFormatPr defaultRowHeight="15" x14ac:dyDescent="0.25"/>
  <cols>
    <col min="1" max="1" width="21.5703125" bestFit="1" customWidth="1"/>
    <col min="3" max="3" width="15.5703125" customWidth="1"/>
    <col min="5" max="5" width="65.5703125" bestFit="1" customWidth="1"/>
  </cols>
  <sheetData>
    <row r="1" spans="1:5" x14ac:dyDescent="0.25">
      <c r="A1" s="4" t="s">
        <v>0</v>
      </c>
      <c r="C1" s="19" t="s">
        <v>15</v>
      </c>
      <c r="E1" s="4" t="s">
        <v>61</v>
      </c>
    </row>
    <row r="2" spans="1:5" ht="14.45" x14ac:dyDescent="0.3">
      <c r="A2" s="1" t="s">
        <v>22</v>
      </c>
      <c r="C2" s="8" t="s">
        <v>22</v>
      </c>
      <c r="E2" s="1" t="s">
        <v>62</v>
      </c>
    </row>
    <row r="3" spans="1:5" ht="14.45" x14ac:dyDescent="0.3">
      <c r="A3" s="2" t="s">
        <v>56</v>
      </c>
      <c r="C3" s="9" t="s">
        <v>23</v>
      </c>
      <c r="E3" s="3" t="s">
        <v>63</v>
      </c>
    </row>
    <row r="4" spans="1:5" ht="14.45" x14ac:dyDescent="0.3">
      <c r="A4" s="2" t="s">
        <v>55</v>
      </c>
      <c r="C4" s="9" t="s">
        <v>24</v>
      </c>
    </row>
    <row r="5" spans="1:5" ht="14.45" x14ac:dyDescent="0.3">
      <c r="A5" s="3" t="s">
        <v>57</v>
      </c>
      <c r="C5" s="9" t="s">
        <v>25</v>
      </c>
    </row>
    <row r="6" spans="1:5" ht="14.45" x14ac:dyDescent="0.3">
      <c r="C6" s="9" t="s">
        <v>26</v>
      </c>
    </row>
    <row r="7" spans="1:5" ht="14.45" x14ac:dyDescent="0.3">
      <c r="A7" s="4" t="s">
        <v>18</v>
      </c>
      <c r="C7" s="9" t="s">
        <v>16</v>
      </c>
      <c r="E7" s="18"/>
    </row>
    <row r="8" spans="1:5" ht="14.45" x14ac:dyDescent="0.3">
      <c r="A8" s="1" t="s">
        <v>22</v>
      </c>
      <c r="C8" s="9" t="s">
        <v>27</v>
      </c>
      <c r="E8" s="18" t="s">
        <v>58</v>
      </c>
    </row>
    <row r="9" spans="1:5" x14ac:dyDescent="0.25">
      <c r="A9" s="2" t="s">
        <v>59</v>
      </c>
      <c r="C9" s="9" t="s">
        <v>28</v>
      </c>
      <c r="E9" s="27" t="s">
        <v>22</v>
      </c>
    </row>
    <row r="10" spans="1:5" ht="31.5" x14ac:dyDescent="0.25">
      <c r="A10" s="2" t="s">
        <v>60</v>
      </c>
      <c r="C10" s="9" t="s">
        <v>29</v>
      </c>
      <c r="E10" s="27" t="s">
        <v>69</v>
      </c>
    </row>
    <row r="11" spans="1:5" ht="20.45" x14ac:dyDescent="0.3">
      <c r="A11" s="3" t="s">
        <v>17</v>
      </c>
      <c r="C11" s="9" t="s">
        <v>30</v>
      </c>
      <c r="E11" s="27" t="s">
        <v>70</v>
      </c>
    </row>
    <row r="12" spans="1:5" ht="21" x14ac:dyDescent="0.25">
      <c r="C12" s="9" t="s">
        <v>31</v>
      </c>
      <c r="E12" s="27" t="s">
        <v>68</v>
      </c>
    </row>
    <row r="13" spans="1:5" x14ac:dyDescent="0.25">
      <c r="A13" s="4" t="s">
        <v>21</v>
      </c>
      <c r="C13" s="9" t="s">
        <v>32</v>
      </c>
      <c r="E13" s="27" t="s">
        <v>73</v>
      </c>
    </row>
    <row r="14" spans="1:5" ht="14.45" x14ac:dyDescent="0.3">
      <c r="A14" s="1" t="s">
        <v>22</v>
      </c>
      <c r="C14" s="9" t="s">
        <v>33</v>
      </c>
      <c r="E14" s="27" t="s">
        <v>72</v>
      </c>
    </row>
    <row r="15" spans="1:5" ht="20.45" x14ac:dyDescent="0.3">
      <c r="A15" s="2" t="s">
        <v>19</v>
      </c>
      <c r="C15" s="9" t="s">
        <v>34</v>
      </c>
      <c r="E15" s="27" t="s">
        <v>74</v>
      </c>
    </row>
    <row r="16" spans="1:5" ht="14.45" x14ac:dyDescent="0.3">
      <c r="A16" s="3" t="s">
        <v>20</v>
      </c>
      <c r="C16" s="9" t="s">
        <v>35</v>
      </c>
      <c r="E16" s="27" t="s">
        <v>75</v>
      </c>
    </row>
    <row r="17" spans="1:5" ht="21" x14ac:dyDescent="0.25">
      <c r="C17" s="9" t="s">
        <v>36</v>
      </c>
      <c r="E17" s="27" t="s">
        <v>67</v>
      </c>
    </row>
    <row r="18" spans="1:5" ht="22.5" x14ac:dyDescent="0.25">
      <c r="A18" s="4" t="s">
        <v>54</v>
      </c>
      <c r="C18" s="9" t="s">
        <v>53</v>
      </c>
      <c r="E18" s="28" t="s">
        <v>76</v>
      </c>
    </row>
    <row r="19" spans="1:5" ht="22.5" x14ac:dyDescent="0.25">
      <c r="A19" s="13"/>
      <c r="C19" s="9" t="s">
        <v>37</v>
      </c>
      <c r="E19" s="28" t="s">
        <v>71</v>
      </c>
    </row>
    <row r="20" spans="1:5" ht="14.45" x14ac:dyDescent="0.3">
      <c r="A20" s="11">
        <v>0.01</v>
      </c>
      <c r="C20" s="9" t="s">
        <v>38</v>
      </c>
      <c r="E20" s="28" t="s">
        <v>77</v>
      </c>
    </row>
    <row r="21" spans="1:5" ht="14.45" x14ac:dyDescent="0.3">
      <c r="A21" s="11">
        <v>0.02</v>
      </c>
      <c r="C21" s="9" t="s">
        <v>39</v>
      </c>
    </row>
    <row r="22" spans="1:5" ht="14.45" x14ac:dyDescent="0.3">
      <c r="A22" s="11">
        <v>0.03</v>
      </c>
      <c r="C22" s="9" t="s">
        <v>40</v>
      </c>
    </row>
    <row r="23" spans="1:5" x14ac:dyDescent="0.25">
      <c r="A23" s="11">
        <v>0.04</v>
      </c>
      <c r="C23" s="9" t="s">
        <v>41</v>
      </c>
    </row>
    <row r="24" spans="1:5" x14ac:dyDescent="0.25">
      <c r="A24" s="11">
        <v>0.05</v>
      </c>
      <c r="C24" s="9" t="s">
        <v>42</v>
      </c>
    </row>
    <row r="25" spans="1:5" x14ac:dyDescent="0.25">
      <c r="A25" s="11">
        <v>0.06</v>
      </c>
      <c r="C25" s="9" t="s">
        <v>43</v>
      </c>
    </row>
    <row r="26" spans="1:5" x14ac:dyDescent="0.25">
      <c r="A26" s="11">
        <v>7.0000000000000007E-2</v>
      </c>
      <c r="C26" s="9" t="s">
        <v>44</v>
      </c>
    </row>
    <row r="27" spans="1:5" x14ac:dyDescent="0.25">
      <c r="A27" s="11">
        <v>0.08</v>
      </c>
      <c r="C27" s="9" t="s">
        <v>45</v>
      </c>
    </row>
    <row r="28" spans="1:5" ht="14.45" x14ac:dyDescent="0.3">
      <c r="A28" s="11">
        <v>0.09</v>
      </c>
      <c r="C28" s="9" t="s">
        <v>46</v>
      </c>
    </row>
    <row r="29" spans="1:5" ht="14.45" x14ac:dyDescent="0.3">
      <c r="A29" s="11">
        <v>0.1</v>
      </c>
      <c r="C29" s="9" t="s">
        <v>47</v>
      </c>
    </row>
    <row r="30" spans="1:5" ht="14.45" x14ac:dyDescent="0.3">
      <c r="A30" s="11">
        <v>0.11</v>
      </c>
      <c r="C30" s="9" t="s">
        <v>48</v>
      </c>
    </row>
    <row r="31" spans="1:5" ht="14.45" x14ac:dyDescent="0.3">
      <c r="A31" s="11">
        <v>0.12</v>
      </c>
      <c r="C31" s="9" t="s">
        <v>49</v>
      </c>
    </row>
    <row r="32" spans="1:5" ht="14.45" x14ac:dyDescent="0.3">
      <c r="A32" s="11">
        <v>0.13</v>
      </c>
      <c r="C32" s="9" t="s">
        <v>50</v>
      </c>
    </row>
    <row r="33" spans="1:3" ht="14.45" x14ac:dyDescent="0.3">
      <c r="A33" s="11">
        <v>0.14000000000000001</v>
      </c>
      <c r="C33" s="9" t="s">
        <v>51</v>
      </c>
    </row>
    <row r="34" spans="1:3" ht="14.45" x14ac:dyDescent="0.3">
      <c r="A34" s="11">
        <v>0.15</v>
      </c>
      <c r="C34" s="10" t="s">
        <v>52</v>
      </c>
    </row>
    <row r="35" spans="1:3" ht="14.45" x14ac:dyDescent="0.3">
      <c r="A35" s="11">
        <v>0.16</v>
      </c>
    </row>
    <row r="36" spans="1:3" ht="14.45" x14ac:dyDescent="0.3">
      <c r="A36" s="11">
        <v>0.17</v>
      </c>
    </row>
    <row r="37" spans="1:3" ht="14.45" x14ac:dyDescent="0.3">
      <c r="A37" s="11">
        <v>0.18</v>
      </c>
    </row>
    <row r="38" spans="1:3" ht="14.45" x14ac:dyDescent="0.3">
      <c r="A38" s="11">
        <v>0.19</v>
      </c>
    </row>
    <row r="39" spans="1:3" x14ac:dyDescent="0.25">
      <c r="A39" s="12">
        <v>0.2</v>
      </c>
    </row>
  </sheetData>
  <phoneticPr fontId="2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2" workbookViewId="0">
      <selection activeCell="A42" sqref="A42"/>
    </sheetView>
  </sheetViews>
  <sheetFormatPr defaultRowHeight="15" x14ac:dyDescent="0.25"/>
  <cols>
    <col min="1" max="1" width="64.42578125" bestFit="1" customWidth="1"/>
    <col min="2" max="2" width="9.140625" style="5"/>
    <col min="3" max="3" width="9.28515625" customWidth="1"/>
    <col min="4" max="4" width="18" customWidth="1"/>
    <col min="5" max="5" width="39.7109375" bestFit="1" customWidth="1"/>
    <col min="6" max="6" width="17.5703125" customWidth="1"/>
  </cols>
  <sheetData>
    <row r="1" spans="1:5" ht="14.45" x14ac:dyDescent="0.3">
      <c r="A1" t="s">
        <v>2</v>
      </c>
      <c r="B1" s="5" t="s">
        <v>1</v>
      </c>
      <c r="C1" t="s">
        <v>3</v>
      </c>
      <c r="D1" t="s">
        <v>4</v>
      </c>
      <c r="E1" t="s">
        <v>5</v>
      </c>
    </row>
    <row r="2" spans="1:5" ht="14.45" x14ac:dyDescent="0.3">
      <c r="A2" t="s">
        <v>6</v>
      </c>
      <c r="B2" s="5" t="s">
        <v>6</v>
      </c>
      <c r="C2" s="50" t="s">
        <v>6</v>
      </c>
      <c r="D2" s="6" t="s">
        <v>6</v>
      </c>
      <c r="E2" t="s">
        <v>6</v>
      </c>
    </row>
    <row r="3" spans="1:5" ht="14.45" x14ac:dyDescent="0.3">
      <c r="A3" t="s">
        <v>86</v>
      </c>
      <c r="B3" s="5">
        <v>52100</v>
      </c>
      <c r="C3" s="50">
        <v>1</v>
      </c>
      <c r="D3" s="6" t="s">
        <v>87</v>
      </c>
      <c r="E3" t="s">
        <v>88</v>
      </c>
    </row>
    <row r="4" spans="1:5" ht="14.45" x14ac:dyDescent="0.3">
      <c r="A4" t="s">
        <v>89</v>
      </c>
      <c r="B4" s="5">
        <v>52100</v>
      </c>
      <c r="C4" s="50">
        <v>2</v>
      </c>
      <c r="D4" s="6" t="s">
        <v>90</v>
      </c>
      <c r="E4" t="s">
        <v>91</v>
      </c>
    </row>
    <row r="5" spans="1:5" ht="14.45" x14ac:dyDescent="0.3">
      <c r="A5" t="s">
        <v>92</v>
      </c>
      <c r="B5" s="5">
        <v>52100</v>
      </c>
      <c r="C5" s="50">
        <v>3</v>
      </c>
      <c r="D5" s="6" t="s">
        <v>90</v>
      </c>
      <c r="E5" t="s">
        <v>93</v>
      </c>
    </row>
    <row r="6" spans="1:5" ht="14.45" x14ac:dyDescent="0.3">
      <c r="A6" t="s">
        <v>94</v>
      </c>
      <c r="B6" s="5">
        <v>52100</v>
      </c>
      <c r="C6" s="50">
        <v>4</v>
      </c>
      <c r="D6" s="6" t="s">
        <v>90</v>
      </c>
      <c r="E6" t="s">
        <v>95</v>
      </c>
    </row>
    <row r="7" spans="1:5" ht="14.45" x14ac:dyDescent="0.3">
      <c r="A7" t="s">
        <v>96</v>
      </c>
      <c r="B7" s="5">
        <v>52100</v>
      </c>
      <c r="C7" s="50">
        <v>5</v>
      </c>
      <c r="D7" s="6" t="s">
        <v>90</v>
      </c>
      <c r="E7" t="s">
        <v>97</v>
      </c>
    </row>
    <row r="8" spans="1:5" ht="14.45" x14ac:dyDescent="0.3">
      <c r="A8" t="s">
        <v>98</v>
      </c>
      <c r="B8" s="5">
        <v>52100</v>
      </c>
      <c r="C8" s="50">
        <v>6</v>
      </c>
      <c r="D8" s="6" t="s">
        <v>87</v>
      </c>
      <c r="E8" t="s">
        <v>99</v>
      </c>
    </row>
    <row r="9" spans="1:5" ht="14.45" x14ac:dyDescent="0.3">
      <c r="A9" t="s">
        <v>100</v>
      </c>
      <c r="C9" s="50">
        <v>7</v>
      </c>
      <c r="D9" s="6" t="s">
        <v>101</v>
      </c>
      <c r="E9" t="s">
        <v>91</v>
      </c>
    </row>
    <row r="10" spans="1:5" ht="14.45" x14ac:dyDescent="0.3">
      <c r="A10" t="s">
        <v>102</v>
      </c>
      <c r="B10" s="5">
        <v>54033</v>
      </c>
      <c r="C10" s="50">
        <v>8</v>
      </c>
      <c r="D10" s="6" t="s">
        <v>90</v>
      </c>
      <c r="E10" t="s">
        <v>103</v>
      </c>
    </row>
    <row r="11" spans="1:5" ht="14.45" x14ac:dyDescent="0.3">
      <c r="A11" t="s">
        <v>104</v>
      </c>
      <c r="B11" s="5">
        <v>58033</v>
      </c>
      <c r="C11" s="50">
        <v>9</v>
      </c>
      <c r="D11" s="6" t="s">
        <v>101</v>
      </c>
      <c r="E11" t="s">
        <v>91</v>
      </c>
    </row>
    <row r="12" spans="1:5" ht="14.45" x14ac:dyDescent="0.3">
      <c r="A12" t="s">
        <v>105</v>
      </c>
      <c r="B12" s="5">
        <v>55032</v>
      </c>
      <c r="C12" s="50">
        <v>10</v>
      </c>
      <c r="D12" s="6" t="s">
        <v>101</v>
      </c>
      <c r="E12" t="s">
        <v>91</v>
      </c>
    </row>
    <row r="13" spans="1:5" ht="14.45" x14ac:dyDescent="0.3">
      <c r="A13" t="s">
        <v>106</v>
      </c>
      <c r="B13" s="5">
        <v>57023</v>
      </c>
      <c r="C13" s="50">
        <v>11</v>
      </c>
      <c r="D13" s="6" t="s">
        <v>101</v>
      </c>
      <c r="E13" t="s">
        <v>91</v>
      </c>
    </row>
    <row r="14" spans="1:5" ht="14.45" x14ac:dyDescent="0.3">
      <c r="A14" t="s">
        <v>107</v>
      </c>
      <c r="B14" s="5">
        <v>53034</v>
      </c>
      <c r="C14" s="50">
        <v>12</v>
      </c>
      <c r="D14" s="6" t="s">
        <v>101</v>
      </c>
      <c r="E14" t="s">
        <v>91</v>
      </c>
    </row>
    <row r="15" spans="1:5" ht="14.45" x14ac:dyDescent="0.3">
      <c r="A15" t="s">
        <v>108</v>
      </c>
      <c r="B15" s="5">
        <v>50053</v>
      </c>
      <c r="C15" s="50">
        <v>13</v>
      </c>
      <c r="D15" s="6" t="s">
        <v>101</v>
      </c>
      <c r="E15" t="s">
        <v>91</v>
      </c>
    </row>
    <row r="16" spans="1:5" ht="14.45" x14ac:dyDescent="0.3">
      <c r="A16" t="s">
        <v>109</v>
      </c>
      <c r="B16" s="5">
        <v>58100</v>
      </c>
      <c r="C16" s="50">
        <v>14</v>
      </c>
      <c r="D16" s="6" t="s">
        <v>101</v>
      </c>
      <c r="E16" t="s">
        <v>91</v>
      </c>
    </row>
    <row r="17" spans="1:5" ht="14.45" x14ac:dyDescent="0.3">
      <c r="A17" t="s">
        <v>110</v>
      </c>
      <c r="B17" s="5">
        <v>50122</v>
      </c>
      <c r="C17" s="50">
        <v>15</v>
      </c>
      <c r="D17" s="6" t="s">
        <v>90</v>
      </c>
      <c r="E17" t="s">
        <v>111</v>
      </c>
    </row>
    <row r="18" spans="1:5" ht="14.45" x14ac:dyDescent="0.3">
      <c r="A18" t="s">
        <v>112</v>
      </c>
      <c r="B18" s="5">
        <v>58100</v>
      </c>
      <c r="C18" s="50">
        <v>16</v>
      </c>
      <c r="D18" s="6" t="s">
        <v>90</v>
      </c>
      <c r="E18" t="s">
        <v>113</v>
      </c>
    </row>
    <row r="19" spans="1:5" ht="14.45" x14ac:dyDescent="0.3">
      <c r="A19" t="s">
        <v>114</v>
      </c>
      <c r="B19" s="5">
        <v>50144</v>
      </c>
      <c r="C19" s="50">
        <v>17</v>
      </c>
      <c r="D19" s="6" t="s">
        <v>115</v>
      </c>
      <c r="E19" t="s">
        <v>97</v>
      </c>
    </row>
    <row r="20" spans="1:5" ht="14.45" x14ac:dyDescent="0.3">
      <c r="A20" t="s">
        <v>116</v>
      </c>
      <c r="B20" s="5">
        <v>58100</v>
      </c>
      <c r="C20" s="50">
        <v>18</v>
      </c>
      <c r="D20" s="6" t="s">
        <v>90</v>
      </c>
      <c r="E20" t="s">
        <v>117</v>
      </c>
    </row>
    <row r="21" spans="1:5" ht="14.45" x14ac:dyDescent="0.3">
      <c r="A21" t="s">
        <v>118</v>
      </c>
      <c r="B21" s="5">
        <v>58100</v>
      </c>
      <c r="C21" s="50">
        <v>19</v>
      </c>
      <c r="D21" s="6" t="s">
        <v>90</v>
      </c>
      <c r="E21" t="s">
        <v>97</v>
      </c>
    </row>
    <row r="22" spans="1:5" ht="14.45" x14ac:dyDescent="0.3">
      <c r="A22" t="s">
        <v>119</v>
      </c>
      <c r="B22" s="5">
        <v>57100</v>
      </c>
      <c r="C22" s="50">
        <v>20</v>
      </c>
      <c r="D22" s="6" t="s">
        <v>90</v>
      </c>
      <c r="E22" t="s">
        <v>97</v>
      </c>
    </row>
    <row r="23" spans="1:5" ht="14.45" x14ac:dyDescent="0.3">
      <c r="A23" t="s">
        <v>120</v>
      </c>
      <c r="B23" s="5">
        <v>55012</v>
      </c>
      <c r="C23" s="50">
        <v>21</v>
      </c>
      <c r="D23" s="6" t="s">
        <v>101</v>
      </c>
      <c r="E23" t="s">
        <v>121</v>
      </c>
    </row>
    <row r="24" spans="1:5" ht="14.45" x14ac:dyDescent="0.3">
      <c r="A24" t="s">
        <v>122</v>
      </c>
      <c r="B24" s="5">
        <v>55100</v>
      </c>
      <c r="C24" s="50">
        <v>22</v>
      </c>
      <c r="D24" s="6" t="s">
        <v>90</v>
      </c>
      <c r="E24" t="s">
        <v>97</v>
      </c>
    </row>
    <row r="25" spans="1:5" ht="14.45" x14ac:dyDescent="0.3">
      <c r="A25" t="s">
        <v>123</v>
      </c>
      <c r="B25" s="5">
        <v>55100</v>
      </c>
      <c r="C25" s="50">
        <v>23</v>
      </c>
      <c r="D25" s="6" t="s">
        <v>101</v>
      </c>
      <c r="E25" t="s">
        <v>124</v>
      </c>
    </row>
    <row r="26" spans="1:5" ht="14.45" x14ac:dyDescent="0.3">
      <c r="A26" t="s">
        <v>125</v>
      </c>
      <c r="B26" s="5">
        <v>54100</v>
      </c>
      <c r="C26" s="50">
        <v>24</v>
      </c>
      <c r="D26" s="6" t="s">
        <v>101</v>
      </c>
      <c r="E26" t="s">
        <v>91</v>
      </c>
    </row>
    <row r="27" spans="1:5" ht="14.45" x14ac:dyDescent="0.3">
      <c r="A27" t="s">
        <v>126</v>
      </c>
      <c r="B27" s="5">
        <v>51010</v>
      </c>
      <c r="C27" s="50">
        <v>25</v>
      </c>
      <c r="D27" s="6" t="s">
        <v>101</v>
      </c>
      <c r="E27" t="s">
        <v>91</v>
      </c>
    </row>
    <row r="28" spans="1:5" ht="14.45" x14ac:dyDescent="0.3">
      <c r="A28" t="s">
        <v>127</v>
      </c>
      <c r="B28" s="5">
        <v>53045</v>
      </c>
      <c r="C28" s="50">
        <v>26</v>
      </c>
      <c r="D28" s="6" t="s">
        <v>101</v>
      </c>
      <c r="E28" t="s">
        <v>91</v>
      </c>
    </row>
    <row r="29" spans="1:5" ht="14.45" x14ac:dyDescent="0.3">
      <c r="A29" t="s">
        <v>128</v>
      </c>
      <c r="B29" s="5">
        <v>52025</v>
      </c>
      <c r="C29" s="50">
        <v>27</v>
      </c>
      <c r="D29" s="6" t="s">
        <v>101</v>
      </c>
      <c r="E29" t="s">
        <v>91</v>
      </c>
    </row>
    <row r="30" spans="1:5" ht="14.45" x14ac:dyDescent="0.3">
      <c r="A30" t="s">
        <v>129</v>
      </c>
      <c r="B30" s="5">
        <v>57025</v>
      </c>
      <c r="C30" s="50">
        <v>28</v>
      </c>
      <c r="D30" s="6" t="s">
        <v>101</v>
      </c>
      <c r="E30" t="s">
        <v>124</v>
      </c>
    </row>
    <row r="31" spans="1:5" ht="14.45" x14ac:dyDescent="0.3">
      <c r="A31" t="s">
        <v>130</v>
      </c>
      <c r="B31" s="5">
        <v>57025</v>
      </c>
      <c r="C31" s="50">
        <v>29</v>
      </c>
      <c r="D31" s="6" t="s">
        <v>90</v>
      </c>
      <c r="E31" t="s">
        <v>131</v>
      </c>
    </row>
    <row r="32" spans="1:5" ht="14.45" x14ac:dyDescent="0.3">
      <c r="A32" t="s">
        <v>132</v>
      </c>
      <c r="B32" s="5">
        <v>56125</v>
      </c>
      <c r="C32" s="50">
        <v>30</v>
      </c>
      <c r="D32" s="6" t="s">
        <v>90</v>
      </c>
      <c r="E32" t="s">
        <v>97</v>
      </c>
    </row>
    <row r="33" spans="1:5" ht="14.45" x14ac:dyDescent="0.3">
      <c r="A33" t="s">
        <v>133</v>
      </c>
      <c r="B33" s="5">
        <v>51100</v>
      </c>
      <c r="C33" s="50">
        <v>31</v>
      </c>
      <c r="D33" s="6" t="s">
        <v>115</v>
      </c>
      <c r="E33" t="s">
        <v>97</v>
      </c>
    </row>
    <row r="34" spans="1:5" ht="14.45" x14ac:dyDescent="0.3">
      <c r="A34" t="s">
        <v>134</v>
      </c>
      <c r="B34" s="5">
        <v>50065</v>
      </c>
      <c r="C34" s="50">
        <v>32</v>
      </c>
      <c r="D34" s="6" t="s">
        <v>101</v>
      </c>
      <c r="E34" t="s">
        <v>91</v>
      </c>
    </row>
    <row r="35" spans="1:5" ht="14.45" x14ac:dyDescent="0.3">
      <c r="A35" t="s">
        <v>135</v>
      </c>
      <c r="B35" s="5">
        <v>56025</v>
      </c>
      <c r="C35" s="50">
        <v>33</v>
      </c>
      <c r="D35" s="6" t="s">
        <v>101</v>
      </c>
      <c r="E35" t="s">
        <v>91</v>
      </c>
    </row>
    <row r="36" spans="1:5" ht="14.45" x14ac:dyDescent="0.3">
      <c r="A36" t="s">
        <v>136</v>
      </c>
      <c r="B36" s="5">
        <v>50047</v>
      </c>
      <c r="C36" s="50">
        <v>34</v>
      </c>
      <c r="D36" s="6" t="s">
        <v>90</v>
      </c>
      <c r="E36" t="s">
        <v>97</v>
      </c>
    </row>
    <row r="37" spans="1:5" ht="14.45" x14ac:dyDescent="0.3">
      <c r="A37" t="s">
        <v>137</v>
      </c>
      <c r="B37" s="5">
        <v>50018</v>
      </c>
      <c r="C37" s="50">
        <v>35</v>
      </c>
      <c r="D37" s="6" t="s">
        <v>101</v>
      </c>
      <c r="E37" t="s">
        <v>91</v>
      </c>
    </row>
    <row r="38" spans="1:5" ht="14.45" x14ac:dyDescent="0.3">
      <c r="A38" t="s">
        <v>138</v>
      </c>
      <c r="B38" s="5">
        <v>50019</v>
      </c>
      <c r="C38" s="50">
        <v>36</v>
      </c>
      <c r="D38" s="6" t="s">
        <v>101</v>
      </c>
      <c r="E38" t="s">
        <v>91</v>
      </c>
    </row>
    <row r="39" spans="1:5" ht="14.45" x14ac:dyDescent="0.3">
      <c r="A39" t="s">
        <v>139</v>
      </c>
      <c r="B39" s="5">
        <v>50019</v>
      </c>
      <c r="C39" s="50">
        <v>37</v>
      </c>
      <c r="D39" s="6" t="s">
        <v>101</v>
      </c>
      <c r="E39" t="s">
        <v>124</v>
      </c>
    </row>
    <row r="40" spans="1:5" ht="14.45" x14ac:dyDescent="0.3">
      <c r="A40" t="s">
        <v>140</v>
      </c>
      <c r="B40" s="5">
        <v>53100</v>
      </c>
      <c r="C40" s="50">
        <v>38</v>
      </c>
      <c r="D40" s="6" t="s">
        <v>115</v>
      </c>
      <c r="E40" t="s">
        <v>141</v>
      </c>
    </row>
    <row r="41" spans="1:5" ht="14.45" x14ac:dyDescent="0.3">
      <c r="A41" t="s">
        <v>149</v>
      </c>
      <c r="B41" s="5">
        <v>53100</v>
      </c>
      <c r="C41" s="50">
        <v>39</v>
      </c>
      <c r="D41" s="6" t="s">
        <v>115</v>
      </c>
      <c r="E41" t="s">
        <v>97</v>
      </c>
    </row>
    <row r="42" spans="1:5" ht="14.45" x14ac:dyDescent="0.3">
      <c r="A42" t="s">
        <v>142</v>
      </c>
      <c r="B42" s="5">
        <v>55049</v>
      </c>
      <c r="C42" s="50">
        <v>40</v>
      </c>
      <c r="D42" s="6" t="s">
        <v>90</v>
      </c>
      <c r="E42" t="s">
        <v>91</v>
      </c>
    </row>
    <row r="43" spans="1:5" x14ac:dyDescent="0.25">
      <c r="A43" t="s">
        <v>143</v>
      </c>
      <c r="B43" s="5">
        <v>55049</v>
      </c>
      <c r="C43" s="50">
        <v>41</v>
      </c>
      <c r="D43" s="6" t="s">
        <v>90</v>
      </c>
      <c r="E43" t="s">
        <v>91</v>
      </c>
    </row>
  </sheetData>
  <phoneticPr fontId="23"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psAllegatiGare" ma:contentTypeID="0x01010054453F8A8C124B3DA1E5DC7D5223FEDF00B3F401D85E1FCE409FB15668D1718CE0" ma:contentTypeVersion="1" ma:contentTypeDescription="InpsAllegatiGare" ma:contentTypeScope="" ma:versionID="7db47dbe440405125b6871f0b1dc1ca8">
  <xsd:schema xmlns:xsd="http://www.w3.org/2001/XMLSchema" xmlns:xs="http://www.w3.org/2001/XMLSchema" xmlns:p="http://schemas.microsoft.com/office/2006/metadata/properties" xmlns:ns1="http://schemas.microsoft.com/sharepoint/v3" xmlns:ns2="2ebd3e46-3bcc-4717-98a7-cf4247cc7ab4" targetNamespace="http://schemas.microsoft.com/office/2006/metadata/properties" ma:root="true" ma:fieldsID="9ccd2f9c694c59a39857ce6828867e43" ns1:_="" ns2:_="">
    <xsd:import namespace="http://schemas.microsoft.com/sharepoint/v3"/>
    <xsd:import namespace="2ebd3e46-3bcc-4717-98a7-cf4247cc7ab4"/>
    <xsd:element name="properties">
      <xsd:complexType>
        <xsd:sequence>
          <xsd:element name="documentManagement">
            <xsd:complexType>
              <xsd:all>
                <xsd:element ref="ns1:GuiIdGara" minOccurs="0"/>
                <xsd:element ref="ns1:GuiIdItemRett2TempiEsiti" minOccurs="0"/>
                <xsd:element ref="ns2:PesoEle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GuiIdGara" ma:index="8" nillable="true" ma:displayName="GuiIdGara" ma:indexed="true" ma:internalName="GuiIdGara">
      <xsd:simpleType>
        <xsd:restriction base="dms:Text">
          <xsd:maxLength value="255"/>
        </xsd:restriction>
      </xsd:simpleType>
    </xsd:element>
    <xsd:element name="GuiIdItemRett2TempiEsiti" ma:index="9" nillable="true" ma:displayName="GuiIdItemRett2TempiEsiti" ma:indexed="true" ma:internalName="GuiIdItemRett2TempiEsiti">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d3e46-3bcc-4717-98a7-cf4247cc7ab4" elementFormDefault="qualified">
    <xsd:import namespace="http://schemas.microsoft.com/office/2006/documentManagement/types"/>
    <xsd:import namespace="http://schemas.microsoft.com/office/infopath/2007/PartnerControls"/>
    <xsd:element name="PesoElemento" ma:index="10" nillable="true" ma:displayName="Peso Ordinamento" ma:decimals="0" ma:default="0" ma:description="Peso Ordinamento" ma:internalName="PesoElement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uiIdItemRett2TempiEsiti xmlns="http://schemas.microsoft.com/sharepoint/v3">f7441c11-b4ad-41b6-9e01-7941f00b9c98</GuiIdItemRett2TempiEsiti>
    <PesoElemento xmlns="2ebd3e46-3bcc-4717-98a7-cf4247cc7ab4">180</PesoElemento>
    <GuiIdGara xmlns="http://schemas.microsoft.com/sharepoint/v3">482c6293-5249-4ee2-b29f-cde8c9a498ac</GuiIdGara>
  </documentManagement>
</p:properties>
</file>

<file path=customXml/itemProps1.xml><?xml version="1.0" encoding="utf-8"?>
<ds:datastoreItem xmlns:ds="http://schemas.openxmlformats.org/officeDocument/2006/customXml" ds:itemID="{5CE049EC-50AF-44A6-ACF9-1F4102AC963F}"/>
</file>

<file path=customXml/itemProps2.xml><?xml version="1.0" encoding="utf-8"?>
<ds:datastoreItem xmlns:ds="http://schemas.openxmlformats.org/officeDocument/2006/customXml" ds:itemID="{4B6396E8-5DFA-4FE0-9C5E-16B72B1381DD}"/>
</file>

<file path=customXml/itemProps3.xml><?xml version="1.0" encoding="utf-8"?>
<ds:datastoreItem xmlns:ds="http://schemas.openxmlformats.org/officeDocument/2006/customXml" ds:itemID="{F0CDC45E-B627-404D-A2DC-AF1AC5B87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12</vt:i4>
      </vt:variant>
    </vt:vector>
  </HeadingPairs>
  <TitlesOfParts>
    <vt:vector size="16" baseType="lpstr">
      <vt:lpstr>Contr. Applicativo</vt:lpstr>
      <vt:lpstr>Elenchi</vt:lpstr>
      <vt:lpstr>Immobili</vt:lpstr>
      <vt:lpstr>Foglio1</vt:lpstr>
      <vt:lpstr>CAP</vt:lpstr>
      <vt:lpstr>Capitoli</vt:lpstr>
      <vt:lpstr>Codici</vt:lpstr>
      <vt:lpstr>EsecuzioneRilievo</vt:lpstr>
      <vt:lpstr>Eventi</vt:lpstr>
      <vt:lpstr>ModoComunicazione</vt:lpstr>
      <vt:lpstr>PiccoleEntità</vt:lpstr>
      <vt:lpstr>SoggettoRibasso</vt:lpstr>
      <vt:lpstr>Strutture</vt:lpstr>
      <vt:lpstr>TipologiaIntervento</vt:lpstr>
      <vt:lpstr>Tipologie</vt:lpstr>
      <vt:lpstr>UnitàMisura</vt:lpstr>
    </vt:vector>
  </TitlesOfParts>
  <Company>I.N.P.S.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5 - Modello contratto applicativo (.xlsx)</dc:title>
  <dc:creator>Utente Windows</dc:creator>
  <cp:lastModifiedBy>Antonino Mancari</cp:lastModifiedBy>
  <cp:lastPrinted>2016-05-10T07:45:07Z</cp:lastPrinted>
  <dcterms:created xsi:type="dcterms:W3CDTF">2015-04-14T08:07:48Z</dcterms:created>
  <dcterms:modified xsi:type="dcterms:W3CDTF">2017-06-26T14:04:21Z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0x01010054453F8A8C124B3DA1E5DC7D5223FEDF00B3F401D85E1FCE409FB15668D1718CE0</vt:lpwstr>
  </property>
</Properties>
</file>