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Questa_cartella_di_lavoro" defaultThemeVersion="124226"/>
  <bookViews>
    <workbookView xWindow="480" yWindow="495" windowWidth="13500" windowHeight="10635" tabRatio="812"/>
  </bookViews>
  <sheets>
    <sheet name="offerta economica LOTTO 2" sheetId="20" r:id="rId1"/>
  </sheets>
  <definedNames>
    <definedName name="_xlnm.Print_Area" localSheetId="0">'offerta economica LOTTO 2'!$A$1:$V$236</definedName>
    <definedName name="_xlnm.Print_Titles" localSheetId="0">'offerta economica LOTTO 2'!$2:$2</definedName>
  </definedNames>
  <calcPr calcId="145621"/>
</workbook>
</file>

<file path=xl/calcChain.xml><?xml version="1.0" encoding="utf-8"?>
<calcChain xmlns="http://schemas.openxmlformats.org/spreadsheetml/2006/main">
  <c r="M114" i="20" l="1"/>
  <c r="L114" i="20" s="1"/>
  <c r="M113" i="20"/>
  <c r="M112" i="20"/>
  <c r="L112" i="20" s="1"/>
  <c r="O112" i="20" s="1"/>
  <c r="P112" i="20" s="1"/>
  <c r="M111" i="20"/>
  <c r="L111" i="20" s="1"/>
  <c r="R111" i="20" s="1"/>
  <c r="T111" i="20" s="1"/>
  <c r="U111" i="20" s="1"/>
  <c r="M110" i="20"/>
  <c r="L110" i="20" s="1"/>
  <c r="R110" i="20" s="1"/>
  <c r="T110" i="20" s="1"/>
  <c r="U110" i="20" s="1"/>
  <c r="M109" i="20"/>
  <c r="M108" i="20"/>
  <c r="L108" i="20" s="1"/>
  <c r="O108" i="20" s="1"/>
  <c r="P108" i="20" s="1"/>
  <c r="M107" i="20"/>
  <c r="L107" i="20" s="1"/>
  <c r="R107" i="20" s="1"/>
  <c r="T107" i="20" s="1"/>
  <c r="U107" i="20" s="1"/>
  <c r="M106" i="20"/>
  <c r="L106" i="20" s="1"/>
  <c r="O106" i="20" s="1"/>
  <c r="P106" i="20" s="1"/>
  <c r="M105" i="20"/>
  <c r="M104" i="20"/>
  <c r="M136" i="20"/>
  <c r="L136" i="20" s="1"/>
  <c r="R136" i="20" s="1"/>
  <c r="T136" i="20" s="1"/>
  <c r="U136" i="20" s="1"/>
  <c r="M133" i="20"/>
  <c r="L133" i="20" s="1"/>
  <c r="O133" i="20" s="1"/>
  <c r="P133" i="20" s="1"/>
  <c r="M129" i="20"/>
  <c r="L129" i="20" s="1"/>
  <c r="M128" i="20"/>
  <c r="M127" i="20"/>
  <c r="L127" i="20" s="1"/>
  <c r="R127" i="20" s="1"/>
  <c r="T127" i="20" s="1"/>
  <c r="U127" i="20" s="1"/>
  <c r="M126" i="20"/>
  <c r="L126" i="20" s="1"/>
  <c r="R126" i="20" s="1"/>
  <c r="T126" i="20" s="1"/>
  <c r="U126" i="20" s="1"/>
  <c r="M125" i="20"/>
  <c r="L125" i="20" s="1"/>
  <c r="M124" i="20"/>
  <c r="L124" i="20" s="1"/>
  <c r="O124" i="20" s="1"/>
  <c r="P124" i="20" s="1"/>
  <c r="M123" i="20"/>
  <c r="L123" i="20" s="1"/>
  <c r="R123" i="20" s="1"/>
  <c r="T123" i="20" s="1"/>
  <c r="U123" i="20" s="1"/>
  <c r="M122" i="20"/>
  <c r="M121" i="20"/>
  <c r="M120" i="20"/>
  <c r="L120" i="20" s="1"/>
  <c r="O120" i="20" s="1"/>
  <c r="P120" i="20" s="1"/>
  <c r="M119" i="20"/>
  <c r="L119" i="20" s="1"/>
  <c r="R119" i="20" s="1"/>
  <c r="T119" i="20" s="1"/>
  <c r="U119" i="20" s="1"/>
  <c r="M118" i="20"/>
  <c r="L118" i="20" s="1"/>
  <c r="O118" i="20" s="1"/>
  <c r="P118" i="20" s="1"/>
  <c r="M103" i="20"/>
  <c r="L103" i="20" s="1"/>
  <c r="R103" i="20" s="1"/>
  <c r="I136" i="20"/>
  <c r="J136" i="20" s="1"/>
  <c r="J133" i="20"/>
  <c r="I133" i="20"/>
  <c r="G130" i="20"/>
  <c r="F130" i="20"/>
  <c r="J129" i="20"/>
  <c r="I129" i="20"/>
  <c r="L128" i="20"/>
  <c r="O128" i="20" s="1"/>
  <c r="P128" i="20" s="1"/>
  <c r="I128" i="20"/>
  <c r="J128" i="20" s="1"/>
  <c r="I127" i="20"/>
  <c r="J127" i="20" s="1"/>
  <c r="J126" i="20"/>
  <c r="I126" i="20"/>
  <c r="J125" i="20"/>
  <c r="I125" i="20"/>
  <c r="I124" i="20"/>
  <c r="J124" i="20" s="1"/>
  <c r="I123" i="20"/>
  <c r="J123" i="20" s="1"/>
  <c r="L122" i="20"/>
  <c r="R122" i="20" s="1"/>
  <c r="T122" i="20" s="1"/>
  <c r="U122" i="20" s="1"/>
  <c r="I122" i="20"/>
  <c r="J122" i="20" s="1"/>
  <c r="L121" i="20"/>
  <c r="O121" i="20" s="1"/>
  <c r="P121" i="20" s="1"/>
  <c r="J121" i="20"/>
  <c r="I121" i="20"/>
  <c r="I120" i="20"/>
  <c r="J120" i="20" s="1"/>
  <c r="I119" i="20"/>
  <c r="J119" i="20" s="1"/>
  <c r="I118" i="20"/>
  <c r="J118" i="20" s="1"/>
  <c r="G115" i="20"/>
  <c r="F115" i="20"/>
  <c r="I114" i="20"/>
  <c r="J114" i="20" s="1"/>
  <c r="L113" i="20"/>
  <c r="O113" i="20" s="1"/>
  <c r="P113" i="20" s="1"/>
  <c r="J113" i="20"/>
  <c r="I113" i="20"/>
  <c r="I112" i="20"/>
  <c r="J112" i="20" s="1"/>
  <c r="I111" i="20"/>
  <c r="J111" i="20" s="1"/>
  <c r="J110" i="20"/>
  <c r="I110" i="20"/>
  <c r="L109" i="20"/>
  <c r="O109" i="20" s="1"/>
  <c r="P109" i="20" s="1"/>
  <c r="J109" i="20"/>
  <c r="I109" i="20"/>
  <c r="I108" i="20"/>
  <c r="J108" i="20" s="1"/>
  <c r="I107" i="20"/>
  <c r="J107" i="20" s="1"/>
  <c r="J106" i="20"/>
  <c r="I106" i="20"/>
  <c r="L105" i="20"/>
  <c r="O105" i="20" s="1"/>
  <c r="P105" i="20" s="1"/>
  <c r="J105" i="20"/>
  <c r="I105" i="20"/>
  <c r="L104" i="20"/>
  <c r="O104" i="20" s="1"/>
  <c r="P104" i="20" s="1"/>
  <c r="I104" i="20"/>
  <c r="J104" i="20" s="1"/>
  <c r="I103" i="20"/>
  <c r="J103" i="20" s="1"/>
  <c r="U99" i="20"/>
  <c r="O122" i="20" l="1"/>
  <c r="P122" i="20" s="1"/>
  <c r="R104" i="20"/>
  <c r="T104" i="20" s="1"/>
  <c r="U104" i="20" s="1"/>
  <c r="R109" i="20"/>
  <c r="T109" i="20" s="1"/>
  <c r="U109" i="20" s="1"/>
  <c r="R113" i="20"/>
  <c r="T113" i="20" s="1"/>
  <c r="U113" i="20" s="1"/>
  <c r="R105" i="20"/>
  <c r="T105" i="20" s="1"/>
  <c r="U105" i="20" s="1"/>
  <c r="R114" i="20"/>
  <c r="T114" i="20" s="1"/>
  <c r="U114" i="20" s="1"/>
  <c r="O114" i="20"/>
  <c r="P114" i="20" s="1"/>
  <c r="O110" i="20"/>
  <c r="P110" i="20" s="1"/>
  <c r="O111" i="20"/>
  <c r="P111" i="20" s="1"/>
  <c r="O125" i="20"/>
  <c r="P125" i="20" s="1"/>
  <c r="R125" i="20"/>
  <c r="T125" i="20" s="1"/>
  <c r="U125" i="20" s="1"/>
  <c r="O129" i="20"/>
  <c r="P129" i="20" s="1"/>
  <c r="R129" i="20"/>
  <c r="T129" i="20" s="1"/>
  <c r="U129" i="20" s="1"/>
  <c r="O126" i="20"/>
  <c r="P126" i="20" s="1"/>
  <c r="O127" i="20"/>
  <c r="P127" i="20" s="1"/>
  <c r="O136" i="20"/>
  <c r="P136" i="20" s="1"/>
  <c r="R120" i="20"/>
  <c r="T120" i="20" s="1"/>
  <c r="U120" i="20" s="1"/>
  <c r="J115" i="20"/>
  <c r="J138" i="20" s="1"/>
  <c r="J130" i="20"/>
  <c r="O103" i="20"/>
  <c r="P103" i="20" s="1"/>
  <c r="R106" i="20"/>
  <c r="T106" i="20" s="1"/>
  <c r="U106" i="20" s="1"/>
  <c r="O107" i="20"/>
  <c r="P107" i="20" s="1"/>
  <c r="O123" i="20"/>
  <c r="P123" i="20" s="1"/>
  <c r="R112" i="20"/>
  <c r="T112" i="20" s="1"/>
  <c r="U112" i="20" s="1"/>
  <c r="O119" i="20"/>
  <c r="P119" i="20" s="1"/>
  <c r="R128" i="20"/>
  <c r="T128" i="20" s="1"/>
  <c r="U128" i="20" s="1"/>
  <c r="T103" i="20"/>
  <c r="U103" i="20" s="1"/>
  <c r="R108" i="20"/>
  <c r="T108" i="20" s="1"/>
  <c r="U108" i="20" s="1"/>
  <c r="L115" i="20"/>
  <c r="L130" i="20"/>
  <c r="R130" i="20" s="1"/>
  <c r="R121" i="20"/>
  <c r="T121" i="20" s="1"/>
  <c r="U121" i="20" s="1"/>
  <c r="R124" i="20"/>
  <c r="T124" i="20" s="1"/>
  <c r="U124" i="20" s="1"/>
  <c r="R133" i="20"/>
  <c r="T133" i="20" s="1"/>
  <c r="U133" i="20" s="1"/>
  <c r="R118" i="20"/>
  <c r="T118" i="20" s="1"/>
  <c r="U118" i="20" s="1"/>
  <c r="P115" i="20" l="1"/>
  <c r="P130" i="20"/>
  <c r="U115" i="20"/>
  <c r="R115" i="20"/>
  <c r="U130" i="20"/>
  <c r="P138" i="20" l="1"/>
  <c r="S140" i="20" s="1"/>
  <c r="U138" i="20"/>
  <c r="H83" i="20" l="1"/>
  <c r="U142" i="20"/>
  <c r="M88" i="20" s="1"/>
</calcChain>
</file>

<file path=xl/sharedStrings.xml><?xml version="1.0" encoding="utf-8"?>
<sst xmlns="http://schemas.openxmlformats.org/spreadsheetml/2006/main" count="174" uniqueCount="90">
  <si>
    <t>BACINI</t>
  </si>
  <si>
    <t>PORTI</t>
  </si>
  <si>
    <t>AM</t>
  </si>
  <si>
    <t>I porto</t>
  </si>
  <si>
    <t>II porto</t>
  </si>
  <si>
    <t>III porto</t>
  </si>
  <si>
    <t>CP</t>
  </si>
  <si>
    <t>EU</t>
  </si>
  <si>
    <t>IV porto</t>
  </si>
  <si>
    <t>ESTERO</t>
  </si>
  <si>
    <t>Raccomandata smart</t>
  </si>
  <si>
    <t>Posta massiva</t>
  </si>
  <si>
    <t>valore annuale</t>
  </si>
  <si>
    <t>QTA' annuale</t>
  </si>
  <si>
    <t>%</t>
  </si>
  <si>
    <t>Valore Servizio Universale</t>
  </si>
  <si>
    <t>Avviso di Ricevimento Raccomandata IT</t>
  </si>
  <si>
    <t>Servizio T &amp; T solo Raccomandata</t>
  </si>
  <si>
    <t>tariffa IVA esclusa</t>
  </si>
  <si>
    <t>tariffa OFFERTA IVA esclusa</t>
  </si>
  <si>
    <t>VALORE    triennale</t>
  </si>
  <si>
    <t>QUOTA  Valore   recapito diretto</t>
  </si>
  <si>
    <t>QUOTA  Valore  Servizio Universale</t>
  </si>
  <si>
    <t>volumi totali</t>
  </si>
  <si>
    <t>% distrib.</t>
  </si>
  <si>
    <t>Istruzioni :</t>
  </si>
  <si>
    <t>% CAP copertura Servizio Universale</t>
  </si>
  <si>
    <t>tariffa  IVA esente</t>
  </si>
  <si>
    <t>Il sottoscritto</t>
  </si>
  <si>
    <t>nato a</t>
  </si>
  <si>
    <t>in qualità di rappresentante legale dell'operatore economico:</t>
  </si>
  <si>
    <t>il</t>
  </si>
  <si>
    <t>con sede in</t>
  </si>
  <si>
    <t xml:space="preserve">p. IVA </t>
  </si>
  <si>
    <t xml:space="preserve">  C.F.</t>
  </si>
  <si>
    <r>
      <t>Procedura aperta di carattere comunitario, ai sensi dell’art. 55, comma 5 del D.lgs. n. 163 del 12/04/2006, suddivisa in quattro lotti, volta all’affidamento dei «</t>
    </r>
    <r>
      <rPr>
        <i/>
        <sz val="10"/>
        <color theme="1"/>
        <rFont val="Verdana"/>
        <family val="2"/>
      </rPr>
      <t>Servizi di gestione integrata e recapito della corrispondenza automatizzata dell’INPS</t>
    </r>
    <r>
      <rPr>
        <sz val="10"/>
        <color theme="1"/>
        <rFont val="Verdana"/>
        <family val="2"/>
      </rPr>
      <t>»</t>
    </r>
  </si>
  <si>
    <t>OFFERTA  ECONOMICA</t>
  </si>
  <si>
    <t>in cifre (IVA esclusa)</t>
  </si>
  <si>
    <t>in lettere (IVA esclusa)</t>
  </si>
  <si>
    <t>inserire esclusivamente il valore percentuale della copertura CAP diretta,  e  le tariffe,  offerte per ciascun porto, IVA esclusa.</t>
  </si>
  <si>
    <t>COSTO DEL PERSONALE</t>
  </si>
  <si>
    <t>(in cifre)</t>
  </si>
  <si>
    <t>(in lettere)</t>
  </si>
  <si>
    <t>gli importi sono IVA esclusa.</t>
  </si>
  <si>
    <t>Data di efficacia finale</t>
  </si>
  <si>
    <t>Rinnovo (eventuale)</t>
  </si>
  <si>
    <t>Data di stipula</t>
  </si>
  <si>
    <t>Tipologia, settore e denominazione della fonte di contrattazione collettiva  e di contrattazione integrativa di secondo livello</t>
  </si>
  <si>
    <t>Valutato sulla base dei minimi salariali definiti dalla contrattazione collettiva nazionale di settore tra le organizzazioni sindacali dei lavoratori e le organizzazioni dei datori di lavoro comparativamente più rappresentative sul piano nazionale e delle voci retributive previste dalla contrattazione integrativa di secondo livello</t>
  </si>
  <si>
    <t>Declaratoria obbligatoria dei  CONTRATTI  COLLETTIVI  NAZIONALI, della CONTRATTAZIONE INTEGRATIVA DI SECONDO LIVELLO e degli ACCORDI COLLETTIVI applicati al personale preposto all'Appalto</t>
  </si>
  <si>
    <t xml:space="preserve">presenta  la  seguente  Offerta Economica  ed  accetta  esplicitamente  ed  incondizionatamente tutte  le  </t>
  </si>
  <si>
    <t xml:space="preserve">obbligazioni  e  le  condizioni  contenute  nel  Bando  di  Gara,  nel  Disciplinare  di  Gara,  nel  Capitolato Tecnico,  </t>
  </si>
  <si>
    <t xml:space="preserve">nello  Schema  di  Contratto  e  negli  altri  allegati,  dichiarando  di  essere  disposto  ad  assumere  l’affidamento  </t>
  </si>
  <si>
    <t xml:space="preserve">dei:   “Servizi di gestione integrata e recapito della corrispondenza automatizzata dell'INPS”   </t>
  </si>
  <si>
    <t>(denominazione o ragione sociale)</t>
  </si>
  <si>
    <t>COSTI  IN MATERIA DI SALUTE E SICUREZZA</t>
  </si>
  <si>
    <t>Costi per le misure di adempimento delle disposizioni in materia di salute e sicurezza nei luoghi di lavoro</t>
  </si>
  <si>
    <t>DICHIARAZIONI</t>
  </si>
  <si>
    <t>    è consapevole che i prezzi offerti sono omnicomprensivi di quanto previsto negli atti di gara e, comunque, i corrispettivi spettanti in caso di aggiudicazione rispettano le disposizioni vigenti in materia di costo del lavoro e di costi della sicurezza, secondo i valori sopra esposti;</t>
  </si>
  <si>
    <t>    è consapevole che detta offerta non vincolerà in alcun modo l’Istituto;</t>
  </si>
  <si>
    <t xml:space="preserve">    è consapevole che in caso di discordanza tra i prezzi unitari e il valore complessivamente offerto, i prezzi unitari prevarranno sul valore complessivo e, di conseguenza, si provvederà a rideterminare l’esatto valore complessivo, fermi restando i prezzi unitari offerti; </t>
  </si>
  <si>
    <t>    è consapevole che, in caso di indicazione di offerta recante un numero di cifre decimali dopo la virgola superiore a due, saranno considerate esclusivamente le prime due cifre decimali, senza procedere ad alcun arrotondamento;</t>
  </si>
  <si>
    <t>    la presente offerta è irrevocabile ed impegnativa sino al 180° (centottantesimo) giorno successivo alla data di scadenza del termine di presentazione;</t>
  </si>
  <si>
    <t>    ha preso cognizione di tutte le circostanze generali e speciali che possono interessare l’esecuzione di tutte le prestazioni oggetto del contratto, e di tali circostanze ha tenuto conto nella determinazione del prezzo offerto, ritenuto remunerativo.</t>
  </si>
  <si>
    <t>operatore economico</t>
  </si>
  <si>
    <t>sottoscrizione</t>
  </si>
  <si>
    <t>luogo</t>
  </si>
  <si>
    <t>data</t>
  </si>
  <si>
    <t>(in caso di RTI e consorzi costituendi, la presente Offerta Economica deve essere sottoscritta da tutti gli operatori raggruppati o consorziati)</t>
  </si>
  <si>
    <t xml:space="preserve">    Il sottoscritto dichiara inoltre che:</t>
  </si>
  <si>
    <t>ISTITUTO  NAZIONALE  PREVIDENZA  SOCIALE</t>
  </si>
  <si>
    <t>Direzione  Centrale  Risorse  Strumentali</t>
  </si>
  <si>
    <r>
      <t xml:space="preserve"> Procedura aperta di carattere comunitario, ai sensi dell’art. 55, comma 5, del D.Lgs. 163 del 12 aprile 2006, suddivisa in quattro lotti, volta all’affidamento dei “</t>
    </r>
    <r>
      <rPr>
        <i/>
        <sz val="12"/>
        <color theme="1"/>
        <rFont val="Verdana"/>
        <family val="2"/>
      </rPr>
      <t>Servizi di gestione integrata e recapito della corrispondenza automatizzata dell'INPS</t>
    </r>
    <r>
      <rPr>
        <sz val="12"/>
        <color theme="1"/>
        <rFont val="Verdana"/>
        <family val="2"/>
      </rPr>
      <t xml:space="preserve">” </t>
    </r>
  </si>
  <si>
    <t>CENTRALE  UNICA  ACQUISTI</t>
  </si>
  <si>
    <t>Via Ciro il Grande, 21 – 00144 Roma</t>
  </si>
  <si>
    <t>tel. +390659054322 - fax +390659054240</t>
  </si>
  <si>
    <t>C.F. 80078750587 - P.IVA 02121151001</t>
  </si>
  <si>
    <t>% CAP copertura diretta  dell'Appaltatore</t>
  </si>
  <si>
    <t>BASE  D'ASTA  LOTTO  4</t>
  </si>
  <si>
    <t>BASE  D'ASTA  Lotto 4</t>
  </si>
  <si>
    <t>Valore recapito diretto</t>
  </si>
  <si>
    <t>Dichiarazione dell'Offerta economica per il Lotto 4</t>
  </si>
  <si>
    <t>Scheda  per il calcolo dell'Offerta  economica - Lotto 4</t>
  </si>
  <si>
    <t>LOTTO 4   -   Abruzzo,  Molise,  Basilicata,  Campania,  Puglia,  Calabria,  Sicilia</t>
  </si>
  <si>
    <t>( Allegato 4D  al Disciplinare di Gara )</t>
  </si>
  <si>
    <t>per il  LOTTO 4   -   Abruzzo,  Molise,  Basilicata,  Campania,  Puglia,  Calabria,  Sicilia</t>
  </si>
  <si>
    <t>Dichiara che beneficia di sgravi salariali applicati al personale preposto all’appalto in virtù dei seguenti riferimenti normativi e regolamentari:</t>
  </si>
  <si>
    <t>ribasso offerto</t>
  </si>
  <si>
    <t>OFFERTA ECONOMICA Lotto 2</t>
  </si>
  <si>
    <t>RIBASSO 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</si>
</sst>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[$-410]d\ mmmm\ yy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  <font>
      <sz val="14"/>
      <color theme="1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i/>
      <sz val="12"/>
      <color theme="1"/>
      <name val="Verdana"/>
      <family val="2"/>
    </font>
    <font>
      <b/>
      <u/>
      <sz val="14"/>
      <color theme="1"/>
      <name val="Verdana"/>
      <family val="2"/>
    </font>
    <font>
      <sz val="16"/>
      <color theme="1"/>
      <name val="Verdana"/>
      <family val="2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4" fontId="11" fillId="2" borderId="44" xfId="0" applyNumberFormat="1" applyFont="1" applyFill="1" applyBorder="1" applyAlignment="1" applyProtection="1">
      <alignment vertical="center" wrapText="1"/>
      <protection locked="0"/>
    </xf>
    <xf numFmtId="44" fontId="11" fillId="2" borderId="45" xfId="0" applyNumberFormat="1" applyFont="1" applyFill="1" applyBorder="1" applyAlignment="1" applyProtection="1">
      <alignment vertical="center" wrapText="1"/>
      <protection locked="0"/>
    </xf>
    <xf numFmtId="44" fontId="11" fillId="2" borderId="35" xfId="0" applyNumberFormat="1" applyFont="1" applyFill="1" applyBorder="1" applyAlignment="1" applyProtection="1">
      <alignment vertical="center" wrapText="1"/>
      <protection locked="0"/>
    </xf>
    <xf numFmtId="44" fontId="11" fillId="2" borderId="46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</xf>
    <xf numFmtId="10" fontId="17" fillId="0" borderId="0" xfId="0" applyNumberFormat="1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4" fontId="17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0" fontId="25" fillId="0" borderId="5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3" fillId="0" borderId="31" xfId="0" applyFont="1" applyFill="1" applyBorder="1" applyAlignment="1" applyProtection="1">
      <alignment vertical="center" wrapText="1"/>
    </xf>
    <xf numFmtId="10" fontId="21" fillId="0" borderId="0" xfId="0" applyNumberFormat="1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/>
    </xf>
    <xf numFmtId="3" fontId="21" fillId="0" borderId="0" xfId="0" applyNumberFormat="1" applyFont="1" applyFill="1" applyAlignment="1" applyProtection="1">
      <alignment vertical="center" wrapText="1"/>
    </xf>
    <xf numFmtId="44" fontId="21" fillId="0" borderId="0" xfId="0" applyNumberFormat="1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 vertical="center"/>
    </xf>
    <xf numFmtId="44" fontId="17" fillId="0" borderId="48" xfId="0" applyNumberFormat="1" applyFont="1" applyFill="1" applyBorder="1" applyAlignment="1" applyProtection="1">
      <alignment vertical="center" wrapText="1"/>
    </xf>
    <xf numFmtId="10" fontId="18" fillId="0" borderId="0" xfId="0" applyNumberFormat="1" applyFont="1" applyFill="1" applyAlignment="1" applyProtection="1">
      <alignment vertical="center" wrapText="1"/>
    </xf>
    <xf numFmtId="3" fontId="18" fillId="0" borderId="0" xfId="0" applyNumberFormat="1" applyFont="1" applyFill="1" applyAlignment="1" applyProtection="1">
      <alignment vertical="center" wrapText="1"/>
    </xf>
    <xf numFmtId="44" fontId="18" fillId="0" borderId="0" xfId="0" applyNumberFormat="1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0" fontId="2" fillId="0" borderId="0" xfId="0" applyNumberFormat="1" applyFont="1" applyFill="1" applyAlignment="1" applyProtection="1">
      <alignment vertical="center" wrapText="1"/>
    </xf>
    <xf numFmtId="3" fontId="2" fillId="0" borderId="0" xfId="0" applyNumberFormat="1" applyFont="1" applyFill="1" applyAlignment="1" applyProtection="1">
      <alignment vertical="center" wrapText="1"/>
    </xf>
    <xf numFmtId="44" fontId="2" fillId="0" borderId="0" xfId="0" applyNumberFormat="1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0" fontId="2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 wrapText="1"/>
    </xf>
    <xf numFmtId="44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9" fontId="7" fillId="5" borderId="9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 applyFont="1" applyFill="1" applyBorder="1" applyAlignment="1" applyProtection="1">
      <alignment vertical="center" wrapText="1"/>
    </xf>
    <xf numFmtId="44" fontId="0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center" vertical="center" wrapText="1"/>
    </xf>
    <xf numFmtId="3" fontId="1" fillId="4" borderId="3" xfId="0" applyNumberFormat="1" applyFont="1" applyFill="1" applyBorder="1" applyAlignment="1" applyProtection="1">
      <alignment horizontal="center" vertical="center" wrapText="1"/>
    </xf>
    <xf numFmtId="44" fontId="1" fillId="4" borderId="3" xfId="0" applyNumberFormat="1" applyFont="1" applyFill="1" applyBorder="1" applyAlignment="1" applyProtection="1">
      <alignment horizontal="center" vertical="center" wrapText="1"/>
    </xf>
    <xf numFmtId="44" fontId="1" fillId="4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44" fontId="1" fillId="2" borderId="33" xfId="0" applyNumberFormat="1" applyFont="1" applyFill="1" applyBorder="1" applyAlignment="1" applyProtection="1">
      <alignment horizontal="center" vertical="center" wrapText="1"/>
    </xf>
    <xf numFmtId="44" fontId="1" fillId="7" borderId="40" xfId="0" applyNumberFormat="1" applyFont="1" applyFill="1" applyBorder="1" applyAlignment="1" applyProtection="1">
      <alignment horizontal="center" vertical="center" wrapText="1"/>
    </xf>
    <xf numFmtId="44" fontId="1" fillId="3" borderId="20" xfId="0" applyNumberFormat="1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44" fontId="1" fillId="5" borderId="3" xfId="0" applyNumberFormat="1" applyFont="1" applyFill="1" applyBorder="1" applyAlignment="1" applyProtection="1">
      <alignment horizontal="center" vertical="center" wrapText="1"/>
    </xf>
    <xf numFmtId="44" fontId="1" fillId="5" borderId="17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vertical="center" wrapText="1"/>
    </xf>
    <xf numFmtId="10" fontId="6" fillId="0" borderId="14" xfId="0" applyNumberFormat="1" applyFont="1" applyFill="1" applyBorder="1" applyAlignment="1" applyProtection="1">
      <alignment horizontal="right" vertical="center" wrapText="1"/>
    </xf>
    <xf numFmtId="44" fontId="2" fillId="0" borderId="14" xfId="0" applyNumberFormat="1" applyFont="1" applyFill="1" applyBorder="1" applyAlignment="1" applyProtection="1">
      <alignment vertical="center" wrapText="1"/>
    </xf>
    <xf numFmtId="44" fontId="2" fillId="0" borderId="15" xfId="0" applyNumberFormat="1" applyFont="1" applyFill="1" applyBorder="1" applyAlignment="1" applyProtection="1">
      <alignment vertical="center" wrapText="1"/>
    </xf>
    <xf numFmtId="3" fontId="2" fillId="0" borderId="13" xfId="0" applyNumberFormat="1" applyFont="1" applyFill="1" applyBorder="1" applyAlignment="1" applyProtection="1">
      <alignment vertical="center" wrapText="1"/>
    </xf>
    <xf numFmtId="9" fontId="9" fillId="0" borderId="37" xfId="0" applyNumberFormat="1" applyFont="1" applyFill="1" applyBorder="1" applyAlignment="1" applyProtection="1">
      <alignment vertical="center" wrapText="1"/>
    </xf>
    <xf numFmtId="44" fontId="2" fillId="8" borderId="4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10" fontId="6" fillId="0" borderId="1" xfId="0" applyNumberFormat="1" applyFont="1" applyFill="1" applyBorder="1" applyAlignment="1" applyProtection="1">
      <alignment horizontal="right" vertical="center" wrapText="1"/>
    </xf>
    <xf numFmtId="44" fontId="2" fillId="0" borderId="1" xfId="0" applyNumberFormat="1" applyFont="1" applyFill="1" applyBorder="1" applyAlignment="1" applyProtection="1">
      <alignment vertical="center" wrapText="1"/>
    </xf>
    <xf numFmtId="44" fontId="2" fillId="0" borderId="22" xfId="0" applyNumberFormat="1" applyFont="1" applyFill="1" applyBorder="1" applyAlignment="1" applyProtection="1">
      <alignment vertical="center" wrapText="1"/>
    </xf>
    <xf numFmtId="3" fontId="2" fillId="0" borderId="21" xfId="0" applyNumberFormat="1" applyFont="1" applyFill="1" applyBorder="1" applyAlignment="1" applyProtection="1">
      <alignment vertical="center" wrapText="1"/>
    </xf>
    <xf numFmtId="9" fontId="9" fillId="0" borderId="38" xfId="0" applyNumberFormat="1" applyFont="1" applyFill="1" applyBorder="1" applyAlignment="1" applyProtection="1">
      <alignment vertical="center" wrapText="1"/>
    </xf>
    <xf numFmtId="44" fontId="2" fillId="8" borderId="42" xfId="0" applyNumberFormat="1" applyFont="1" applyFill="1" applyBorder="1" applyAlignment="1" applyProtection="1">
      <alignment vertical="center" wrapText="1"/>
    </xf>
    <xf numFmtId="0" fontId="6" fillId="0" borderId="19" xfId="0" applyFont="1" applyFill="1" applyBorder="1" applyAlignment="1" applyProtection="1">
      <alignment vertical="center" wrapText="1"/>
    </xf>
    <xf numFmtId="3" fontId="2" fillId="0" borderId="19" xfId="0" applyNumberFormat="1" applyFont="1" applyFill="1" applyBorder="1" applyAlignment="1" applyProtection="1">
      <alignment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</xf>
    <xf numFmtId="44" fontId="2" fillId="0" borderId="19" xfId="0" applyNumberFormat="1" applyFont="1" applyFill="1" applyBorder="1" applyAlignment="1" applyProtection="1">
      <alignment vertical="center" wrapText="1"/>
    </xf>
    <xf numFmtId="44" fontId="2" fillId="0" borderId="20" xfId="0" applyNumberFormat="1" applyFont="1" applyFill="1" applyBorder="1" applyAlignment="1" applyProtection="1">
      <alignment vertical="center" wrapText="1"/>
    </xf>
    <xf numFmtId="3" fontId="2" fillId="0" borderId="18" xfId="0" applyNumberFormat="1" applyFont="1" applyFill="1" applyBorder="1" applyAlignment="1" applyProtection="1">
      <alignment vertical="center" wrapText="1"/>
    </xf>
    <xf numFmtId="9" fontId="9" fillId="0" borderId="36" xfId="0" applyNumberFormat="1" applyFont="1" applyFill="1" applyBorder="1" applyAlignment="1" applyProtection="1">
      <alignment vertical="center" wrapText="1"/>
    </xf>
    <xf numFmtId="44" fontId="2" fillId="8" borderId="40" xfId="0" applyNumberFormat="1" applyFont="1" applyFill="1" applyBorder="1" applyAlignment="1" applyProtection="1">
      <alignment vertical="center" wrapText="1"/>
    </xf>
    <xf numFmtId="3" fontId="2" fillId="0" borderId="23" xfId="0" applyNumberFormat="1" applyFont="1" applyFill="1" applyBorder="1" applyAlignment="1" applyProtection="1">
      <alignment vertical="center" wrapText="1"/>
    </xf>
    <xf numFmtId="9" fontId="9" fillId="0" borderId="39" xfId="0" applyNumberFormat="1" applyFont="1" applyFill="1" applyBorder="1" applyAlignment="1" applyProtection="1">
      <alignment vertical="center" wrapText="1"/>
    </xf>
    <xf numFmtId="44" fontId="2" fillId="8" borderId="43" xfId="0" applyNumberFormat="1" applyFont="1" applyFill="1" applyBorder="1" applyAlignment="1" applyProtection="1">
      <alignment vertical="center" wrapText="1"/>
    </xf>
    <xf numFmtId="44" fontId="2" fillId="0" borderId="24" xfId="0" applyNumberFormat="1" applyFont="1" applyFill="1" applyBorder="1" applyAlignment="1" applyProtection="1">
      <alignment vertical="center" wrapText="1"/>
    </xf>
    <xf numFmtId="44" fontId="2" fillId="0" borderId="2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10" fontId="2" fillId="0" borderId="0" xfId="0" applyNumberFormat="1" applyFont="1" applyBorder="1" applyAlignment="1" applyProtection="1">
      <alignment vertical="center" wrapText="1"/>
    </xf>
    <xf numFmtId="3" fontId="2" fillId="0" borderId="0" xfId="0" applyNumberFormat="1" applyFont="1" applyBorder="1" applyAlignment="1" applyProtection="1">
      <alignment vertical="center" wrapText="1"/>
    </xf>
    <xf numFmtId="44" fontId="2" fillId="0" borderId="0" xfId="0" applyNumberFormat="1" applyFont="1" applyBorder="1" applyAlignment="1" applyProtection="1">
      <alignment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3" fontId="1" fillId="4" borderId="26" xfId="0" applyNumberFormat="1" applyFont="1" applyFill="1" applyBorder="1" applyAlignment="1" applyProtection="1">
      <alignment horizontal="center" vertical="center" wrapText="1"/>
    </xf>
    <xf numFmtId="44" fontId="1" fillId="4" borderId="26" xfId="0" applyNumberFormat="1" applyFont="1" applyFill="1" applyBorder="1" applyAlignment="1" applyProtection="1">
      <alignment horizontal="center" vertical="center" wrapText="1"/>
    </xf>
    <xf numFmtId="44" fontId="1" fillId="4" borderId="27" xfId="0" applyNumberFormat="1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60" xfId="0" applyFont="1" applyFill="1" applyBorder="1" applyAlignment="1" applyProtection="1">
      <alignment horizontal="center" vertical="center" wrapText="1"/>
    </xf>
    <xf numFmtId="44" fontId="1" fillId="2" borderId="61" xfId="0" applyNumberFormat="1" applyFont="1" applyFill="1" applyBorder="1" applyAlignment="1" applyProtection="1">
      <alignment horizontal="center" vertical="center" wrapText="1"/>
    </xf>
    <xf numFmtId="44" fontId="1" fillId="7" borderId="30" xfId="0" applyNumberFormat="1" applyFont="1" applyFill="1" applyBorder="1" applyAlignment="1" applyProtection="1">
      <alignment horizontal="center" vertical="center" wrapText="1"/>
    </xf>
    <xf numFmtId="44" fontId="1" fillId="3" borderId="27" xfId="0" applyNumberFormat="1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</xf>
    <xf numFmtId="44" fontId="1" fillId="5" borderId="26" xfId="0" applyNumberFormat="1" applyFont="1" applyFill="1" applyBorder="1" applyAlignment="1" applyProtection="1">
      <alignment horizontal="center" vertical="center" wrapText="1"/>
    </xf>
    <xf numFmtId="44" fontId="1" fillId="5" borderId="2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3" fontId="1" fillId="4" borderId="14" xfId="0" applyNumberFormat="1" applyFont="1" applyFill="1" applyBorder="1" applyAlignment="1" applyProtection="1">
      <alignment horizontal="center" vertical="center" wrapText="1"/>
    </xf>
    <xf numFmtId="44" fontId="1" fillId="4" borderId="14" xfId="0" applyNumberFormat="1" applyFont="1" applyFill="1" applyBorder="1" applyAlignment="1" applyProtection="1">
      <alignment horizontal="center" vertical="center" wrapText="1"/>
    </xf>
    <xf numFmtId="44" fontId="1" fillId="4" borderId="15" xfId="0" applyNumberFormat="1" applyFont="1" applyFill="1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44" fontId="1" fillId="2" borderId="44" xfId="0" applyNumberFormat="1" applyFont="1" applyFill="1" applyBorder="1" applyAlignment="1" applyProtection="1">
      <alignment horizontal="center" vertical="center" wrapText="1"/>
    </xf>
    <xf numFmtId="44" fontId="1" fillId="7" borderId="41" xfId="0" applyNumberFormat="1" applyFont="1" applyFill="1" applyBorder="1" applyAlignment="1" applyProtection="1">
      <alignment horizontal="center" vertical="center" wrapText="1"/>
    </xf>
    <xf numFmtId="44" fontId="1" fillId="3" borderId="15" xfId="0" applyNumberFormat="1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44" fontId="1" fillId="5" borderId="14" xfId="0" applyNumberFormat="1" applyFont="1" applyFill="1" applyBorder="1" applyAlignment="1" applyProtection="1">
      <alignment horizontal="center" vertical="center" wrapText="1"/>
    </xf>
    <xf numFmtId="44" fontId="1" fillId="5" borderId="15" xfId="0" applyNumberFormat="1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44" fontId="14" fillId="4" borderId="33" xfId="0" applyNumberFormat="1" applyFont="1" applyFill="1" applyBorder="1" applyAlignment="1" applyProtection="1">
      <alignment vertical="center" wrapText="1"/>
    </xf>
    <xf numFmtId="44" fontId="16" fillId="3" borderId="9" xfId="0" applyNumberFormat="1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44" fontId="16" fillId="5" borderId="9" xfId="0" applyNumberFormat="1" applyFont="1" applyFill="1" applyBorder="1" applyAlignment="1" applyProtection="1">
      <alignment vertical="center" wrapText="1"/>
    </xf>
    <xf numFmtId="0" fontId="31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44" fontId="13" fillId="0" borderId="0" xfId="0" applyNumberFormat="1" applyFont="1" applyFill="1" applyBorder="1" applyAlignment="1" applyProtection="1">
      <alignment vertical="center" wrapText="1"/>
    </xf>
    <xf numFmtId="44" fontId="4" fillId="0" borderId="0" xfId="0" applyNumberFormat="1" applyFont="1" applyFill="1" applyBorder="1" applyAlignment="1" applyProtection="1">
      <alignment vertical="center" wrapText="1"/>
    </xf>
    <xf numFmtId="0" fontId="21" fillId="0" borderId="33" xfId="0" applyFont="1" applyFill="1" applyBorder="1" applyAlignment="1" applyProtection="1">
      <alignment vertical="center" wrapText="1"/>
    </xf>
    <xf numFmtId="10" fontId="33" fillId="2" borderId="3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/>
    </xf>
    <xf numFmtId="10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 wrapText="1"/>
    </xf>
    <xf numFmtId="0" fontId="17" fillId="3" borderId="50" xfId="0" applyFont="1" applyFill="1" applyBorder="1" applyAlignment="1" applyProtection="1">
      <alignment vertical="center" wrapText="1"/>
    </xf>
    <xf numFmtId="0" fontId="17" fillId="3" borderId="33" xfId="0" applyFont="1" applyFill="1" applyBorder="1" applyAlignment="1" applyProtection="1">
      <alignment vertical="center" wrapText="1"/>
    </xf>
    <xf numFmtId="10" fontId="18" fillId="0" borderId="0" xfId="0" applyNumberFormat="1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 wrapText="1"/>
    </xf>
    <xf numFmtId="49" fontId="17" fillId="0" borderId="33" xfId="0" applyNumberFormat="1" applyFont="1" applyFill="1" applyBorder="1" applyAlignment="1" applyProtection="1">
      <alignment vertical="center" wrapText="1"/>
      <protection locked="0"/>
    </xf>
    <xf numFmtId="10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</xf>
    <xf numFmtId="49" fontId="2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 vertical="center" wrapText="1"/>
    </xf>
    <xf numFmtId="0" fontId="17" fillId="3" borderId="25" xfId="0" applyFont="1" applyFill="1" applyBorder="1" applyAlignment="1" applyProtection="1">
      <alignment horizontal="center" vertical="center" wrapText="1"/>
    </xf>
    <xf numFmtId="0" fontId="17" fillId="3" borderId="31" xfId="0" applyFont="1" applyFill="1" applyBorder="1" applyAlignment="1" applyProtection="1">
      <alignment horizontal="center" vertical="center" wrapText="1"/>
    </xf>
    <xf numFmtId="0" fontId="17" fillId="3" borderId="51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50" xfId="0" applyFont="1" applyFill="1" applyBorder="1" applyAlignment="1" applyProtection="1">
      <alignment horizontal="center" vertical="center"/>
    </xf>
    <xf numFmtId="0" fontId="27" fillId="3" borderId="6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</xf>
    <xf numFmtId="49" fontId="17" fillId="0" borderId="38" xfId="0" applyNumberFormat="1" applyFont="1" applyFill="1" applyBorder="1" applyAlignment="1" applyProtection="1">
      <alignment horizontal="center" vertical="center"/>
      <protection locked="0"/>
    </xf>
    <xf numFmtId="49" fontId="17" fillId="0" borderId="48" xfId="0" applyNumberFormat="1" applyFont="1" applyFill="1" applyBorder="1" applyAlignment="1" applyProtection="1">
      <alignment horizontal="center" vertical="center"/>
      <protection locked="0"/>
    </xf>
    <xf numFmtId="49" fontId="17" fillId="0" borderId="42" xfId="0" applyNumberFormat="1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50" xfId="0" applyFont="1" applyFill="1" applyBorder="1" applyAlignment="1" applyProtection="1">
      <alignment horizontal="center" vertical="center" wrapText="1"/>
    </xf>
    <xf numFmtId="44" fontId="21" fillId="3" borderId="6" xfId="0" applyNumberFormat="1" applyFont="1" applyFill="1" applyBorder="1" applyAlignment="1" applyProtection="1">
      <alignment horizontal="center" vertical="center" wrapText="1"/>
    </xf>
    <xf numFmtId="44" fontId="21" fillId="3" borderId="0" xfId="0" applyNumberFormat="1" applyFont="1" applyFill="1" applyBorder="1" applyAlignment="1" applyProtection="1">
      <alignment horizontal="center" vertical="center" wrapText="1"/>
    </xf>
    <xf numFmtId="44" fontId="21" fillId="3" borderId="50" xfId="0" applyNumberFormat="1" applyFont="1" applyFill="1" applyBorder="1" applyAlignment="1" applyProtection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</xf>
    <xf numFmtId="0" fontId="21" fillId="3" borderId="10" xfId="0" applyFont="1" applyFill="1" applyBorder="1" applyAlignment="1" applyProtection="1">
      <alignment horizontal="center" vertical="center" wrapText="1"/>
    </xf>
    <xf numFmtId="0" fontId="21" fillId="3" borderId="11" xfId="0" applyFont="1" applyFill="1" applyBorder="1" applyAlignment="1" applyProtection="1">
      <alignment horizontal="center" vertical="center" wrapText="1"/>
    </xf>
    <xf numFmtId="0" fontId="21" fillId="3" borderId="34" xfId="0" applyFont="1" applyFill="1" applyBorder="1" applyAlignment="1" applyProtection="1">
      <alignment horizontal="center" vertical="center" wrapText="1"/>
    </xf>
    <xf numFmtId="44" fontId="17" fillId="0" borderId="38" xfId="0" applyNumberFormat="1" applyFont="1" applyFill="1" applyBorder="1" applyAlignment="1" applyProtection="1">
      <alignment horizontal="center" vertical="center"/>
      <protection locked="0"/>
    </xf>
    <xf numFmtId="44" fontId="17" fillId="0" borderId="48" xfId="0" applyNumberFormat="1" applyFont="1" applyFill="1" applyBorder="1" applyAlignment="1" applyProtection="1">
      <alignment horizontal="center" vertical="center"/>
      <protection locked="0"/>
    </xf>
    <xf numFmtId="44" fontId="17" fillId="0" borderId="42" xfId="0" applyNumberFormat="1" applyFont="1" applyFill="1" applyBorder="1" applyAlignment="1" applyProtection="1">
      <alignment horizontal="center" vertical="center"/>
      <protection locked="0"/>
    </xf>
    <xf numFmtId="0" fontId="17" fillId="3" borderId="53" xfId="0" applyFont="1" applyFill="1" applyBorder="1" applyAlignment="1" applyProtection="1">
      <alignment horizontal="center" vertical="center"/>
    </xf>
    <xf numFmtId="49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3" xfId="0" applyFont="1" applyFill="1" applyBorder="1" applyAlignment="1" applyProtection="1">
      <alignment horizontal="center" vertical="center" wrapText="1"/>
    </xf>
    <xf numFmtId="10" fontId="17" fillId="3" borderId="33" xfId="0" applyNumberFormat="1" applyFont="1" applyFill="1" applyBorder="1" applyAlignment="1" applyProtection="1">
      <alignment horizontal="center" vertical="center" wrapText="1"/>
    </xf>
    <xf numFmtId="0" fontId="21" fillId="3" borderId="54" xfId="0" applyFont="1" applyFill="1" applyBorder="1" applyAlignment="1" applyProtection="1">
      <alignment horizontal="center" vertical="center" wrapText="1"/>
    </xf>
    <xf numFmtId="0" fontId="21" fillId="3" borderId="55" xfId="0" applyFont="1" applyFill="1" applyBorder="1" applyAlignment="1" applyProtection="1">
      <alignment horizontal="center" vertical="center" wrapText="1"/>
    </xf>
    <xf numFmtId="0" fontId="21" fillId="3" borderId="56" xfId="0" applyFont="1" applyFill="1" applyBorder="1" applyAlignment="1" applyProtection="1">
      <alignment horizontal="center" vertical="center" wrapText="1"/>
    </xf>
    <xf numFmtId="0" fontId="17" fillId="3" borderId="57" xfId="0" applyFont="1" applyFill="1" applyBorder="1" applyAlignment="1" applyProtection="1">
      <alignment horizontal="center" vertical="center" wrapText="1"/>
    </xf>
    <xf numFmtId="0" fontId="17" fillId="3" borderId="52" xfId="0" applyFont="1" applyFill="1" applyBorder="1" applyAlignment="1" applyProtection="1">
      <alignment horizontal="center" vertical="center" wrapText="1"/>
    </xf>
    <xf numFmtId="0" fontId="17" fillId="3" borderId="58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horizontal="center" vertical="center" wrapText="1"/>
    </xf>
    <xf numFmtId="44" fontId="23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14" fillId="6" borderId="10" xfId="0" applyFont="1" applyFill="1" applyBorder="1" applyAlignment="1" applyProtection="1">
      <alignment horizontal="center" vertical="center" wrapText="1"/>
    </xf>
    <xf numFmtId="0" fontId="14" fillId="6" borderId="11" xfId="0" applyFont="1" applyFill="1" applyBorder="1" applyAlignment="1" applyProtection="1">
      <alignment horizontal="center" vertical="center" wrapText="1"/>
    </xf>
    <xf numFmtId="0" fontId="14" fillId="6" borderId="34" xfId="0" applyFont="1" applyFill="1" applyBorder="1" applyAlignment="1" applyProtection="1">
      <alignment horizontal="center" vertical="center" wrapText="1"/>
    </xf>
    <xf numFmtId="44" fontId="14" fillId="6" borderId="11" xfId="0" applyNumberFormat="1" applyFont="1" applyFill="1" applyBorder="1" applyAlignment="1" applyProtection="1">
      <alignment horizontal="center" vertical="center" wrapText="1"/>
    </xf>
    <xf numFmtId="44" fontId="14" fillId="6" borderId="12" xfId="0" applyNumberFormat="1" applyFont="1" applyFill="1" applyBorder="1" applyAlignment="1" applyProtection="1">
      <alignment horizontal="center" vertical="center" wrapText="1"/>
    </xf>
    <xf numFmtId="0" fontId="33" fillId="2" borderId="10" xfId="0" applyFont="1" applyFill="1" applyBorder="1" applyAlignment="1" applyProtection="1">
      <alignment horizontal="center" vertical="center" wrapText="1"/>
    </xf>
    <xf numFmtId="0" fontId="33" fillId="2" borderId="11" xfId="0" applyFont="1" applyFill="1" applyBorder="1" applyAlignment="1" applyProtection="1">
      <alignment horizontal="center" vertical="center" wrapText="1"/>
    </xf>
    <xf numFmtId="0" fontId="33" fillId="2" borderId="34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 wrapText="1"/>
    </xf>
    <xf numFmtId="0" fontId="35" fillId="0" borderId="59" xfId="0" applyFont="1" applyBorder="1" applyAlignment="1" applyProtection="1">
      <alignment horizontal="center" vertical="center" wrapText="1"/>
    </xf>
    <xf numFmtId="10" fontId="36" fillId="0" borderId="38" xfId="1" applyNumberFormat="1" applyFont="1" applyBorder="1" applyAlignment="1" applyProtection="1">
      <alignment horizontal="center" vertical="center" wrapText="1"/>
    </xf>
    <xf numFmtId="10" fontId="36" fillId="0" borderId="42" xfId="1" applyNumberFormat="1" applyFont="1" applyBorder="1" applyAlignment="1" applyProtection="1">
      <alignment horizontal="center" vertical="center" wrapText="1"/>
    </xf>
    <xf numFmtId="44" fontId="23" fillId="0" borderId="38" xfId="0" applyNumberFormat="1" applyFont="1" applyFill="1" applyBorder="1" applyAlignment="1" applyProtection="1">
      <alignment horizontal="center" vertical="center" wrapText="1"/>
    </xf>
    <xf numFmtId="44" fontId="23" fillId="0" borderId="48" xfId="0" applyNumberFormat="1" applyFont="1" applyFill="1" applyBorder="1" applyAlignment="1" applyProtection="1">
      <alignment horizontal="center" vertical="center" wrapText="1"/>
    </xf>
    <xf numFmtId="44" fontId="23" fillId="0" borderId="42" xfId="0" applyNumberFormat="1" applyFont="1" applyFill="1" applyBorder="1" applyAlignment="1" applyProtection="1">
      <alignment horizontal="center" vertical="center" wrapText="1"/>
    </xf>
    <xf numFmtId="0" fontId="18" fillId="0" borderId="38" xfId="0" applyFont="1" applyFill="1" applyBorder="1" applyAlignment="1" applyProtection="1">
      <alignment horizontal="center" vertical="center" wrapText="1"/>
    </xf>
    <xf numFmtId="0" fontId="18" fillId="0" borderId="48" xfId="0" applyFont="1" applyFill="1" applyBorder="1" applyAlignment="1" applyProtection="1">
      <alignment horizontal="center" vertical="center" wrapText="1"/>
    </xf>
    <xf numFmtId="0" fontId="18" fillId="0" borderId="42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 applyProtection="1">
      <alignment horizontal="center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10" fontId="14" fillId="4" borderId="10" xfId="0" applyNumberFormat="1" applyFont="1" applyFill="1" applyBorder="1" applyAlignment="1" applyProtection="1">
      <alignment horizontal="center" vertical="center" wrapText="1"/>
    </xf>
    <xf numFmtId="10" fontId="14" fillId="4" borderId="11" xfId="0" applyNumberFormat="1" applyFont="1" applyFill="1" applyBorder="1" applyAlignment="1" applyProtection="1">
      <alignment horizontal="center" vertical="center" wrapText="1"/>
    </xf>
    <xf numFmtId="10" fontId="14" fillId="4" borderId="34" xfId="0" applyNumberFormat="1" applyFont="1" applyFill="1" applyBorder="1" applyAlignment="1" applyProtection="1">
      <alignment horizontal="center" vertical="center" wrapText="1"/>
    </xf>
    <xf numFmtId="0" fontId="26" fillId="2" borderId="7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3" fontId="15" fillId="4" borderId="54" xfId="0" applyNumberFormat="1" applyFont="1" applyFill="1" applyBorder="1" applyAlignment="1" applyProtection="1">
      <alignment horizontal="center" vertical="center" wrapText="1"/>
    </xf>
    <xf numFmtId="3" fontId="15" fillId="4" borderId="55" xfId="0" applyNumberFormat="1" applyFont="1" applyFill="1" applyBorder="1" applyAlignment="1" applyProtection="1">
      <alignment horizontal="center" vertical="center" wrapText="1"/>
    </xf>
    <xf numFmtId="3" fontId="15" fillId="4" borderId="56" xfId="0" applyNumberFormat="1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26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4" borderId="16" xfId="0" applyFont="1" applyFill="1" applyBorder="1" applyAlignment="1" applyProtection="1">
      <alignment horizontal="center" vertical="center" textRotation="255" wrapText="1"/>
    </xf>
    <xf numFmtId="0" fontId="1" fillId="4" borderId="6" xfId="0" applyFont="1" applyFill="1" applyBorder="1" applyAlignment="1" applyProtection="1">
      <alignment horizontal="center" vertical="center" textRotation="255" wrapText="1"/>
    </xf>
    <xf numFmtId="0" fontId="1" fillId="4" borderId="25" xfId="0" applyFont="1" applyFill="1" applyBorder="1" applyAlignment="1" applyProtection="1">
      <alignment horizontal="center" vertical="center" textRotation="255" wrapText="1"/>
    </xf>
    <xf numFmtId="0" fontId="32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center"/>
    </xf>
    <xf numFmtId="0" fontId="28" fillId="0" borderId="4" xfId="0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 wrapText="1"/>
    </xf>
    <xf numFmtId="0" fontId="28" fillId="0" borderId="49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50" xfId="0" applyFont="1" applyFill="1" applyBorder="1" applyAlignment="1" applyProtection="1">
      <alignment horizontal="center" vertical="center" wrapText="1"/>
    </xf>
    <xf numFmtId="0" fontId="33" fillId="0" borderId="6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50" xfId="0" applyFon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59" xfId="0" applyFont="1" applyFill="1" applyBorder="1" applyAlignment="1" applyProtection="1">
      <alignment horizontal="center" vertical="center"/>
    </xf>
    <xf numFmtId="49" fontId="24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textRotation="255" wrapText="1"/>
    </xf>
    <xf numFmtId="0" fontId="1" fillId="4" borderId="29" xfId="0" applyFont="1" applyFill="1" applyBorder="1" applyAlignment="1" applyProtection="1">
      <alignment horizontal="center" vertical="center" textRotation="255" wrapText="1"/>
    </xf>
    <xf numFmtId="0" fontId="1" fillId="4" borderId="47" xfId="0" applyFont="1" applyFill="1" applyBorder="1" applyAlignment="1" applyProtection="1">
      <alignment horizontal="center" vertical="center" textRotation="255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47625</xdr:rowOff>
    </xdr:from>
    <xdr:to>
      <xdr:col>9</xdr:col>
      <xdr:colOff>342899</xdr:colOff>
      <xdr:row>17</xdr:row>
      <xdr:rowOff>38100</xdr:rowOff>
    </xdr:to>
    <xdr:pic>
      <xdr:nvPicPr>
        <xdr:cNvPr id="3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304925"/>
          <a:ext cx="290512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D236"/>
  <sheetViews>
    <sheetView showGridLines="0" showRowColHeaders="0" tabSelected="1" topLeftCell="A39" zoomScaleNormal="100" workbookViewId="0">
      <selection activeCell="G58" sqref="G58:P58"/>
    </sheetView>
  </sheetViews>
  <sheetFormatPr defaultColWidth="0" defaultRowHeight="12.75" zeroHeight="1" x14ac:dyDescent="0.25"/>
  <cols>
    <col min="1" max="1" width="2.7109375" style="71" customWidth="1"/>
    <col min="2" max="2" width="6.85546875" style="71" customWidth="1"/>
    <col min="3" max="3" width="7.140625" style="71" bestFit="1" customWidth="1"/>
    <col min="4" max="4" width="7.42578125" style="72" bestFit="1" customWidth="1"/>
    <col min="5" max="5" width="9.85546875" style="72" hidden="1" customWidth="1"/>
    <col min="6" max="6" width="7.7109375" style="72" hidden="1" customWidth="1"/>
    <col min="7" max="7" width="9.85546875" style="73" bestFit="1" customWidth="1"/>
    <col min="8" max="8" width="7.42578125" style="74" bestFit="1" customWidth="1"/>
    <col min="9" max="9" width="13.7109375" style="74" hidden="1" customWidth="1"/>
    <col min="10" max="10" width="21.140625" style="74" bestFit="1" customWidth="1"/>
    <col min="11" max="11" width="1.7109375" style="71" customWidth="1"/>
    <col min="12" max="12" width="9.85546875" style="71" bestFit="1" customWidth="1"/>
    <col min="13" max="13" width="6.85546875" style="71" customWidth="1"/>
    <col min="14" max="14" width="10.7109375" style="75" customWidth="1"/>
    <col min="15" max="15" width="13.7109375" style="71" hidden="1" customWidth="1"/>
    <col min="16" max="16" width="19.85546875" style="71" customWidth="1"/>
    <col min="17" max="17" width="1.7109375" style="71" customWidth="1"/>
    <col min="18" max="18" width="10.42578125" style="71" customWidth="1"/>
    <col min="19" max="19" width="7.85546875" style="71" customWidth="1"/>
    <col min="20" max="20" width="13.7109375" style="71" hidden="1" customWidth="1"/>
    <col min="21" max="21" width="17.85546875" style="71" customWidth="1"/>
    <col min="22" max="22" width="2.5703125" style="71" customWidth="1"/>
    <col min="23" max="23" width="0" style="3" hidden="1" customWidth="1"/>
    <col min="24" max="29" width="0" style="2" hidden="1" customWidth="1"/>
    <col min="30" max="30" width="0" style="3" hidden="1" customWidth="1"/>
    <col min="31" max="16384" width="8.7109375" style="3" hidden="1"/>
  </cols>
  <sheetData>
    <row r="1" spans="1:29" s="22" customFormat="1" ht="9.75" customHeight="1" x14ac:dyDescent="0.25">
      <c r="A1" s="45"/>
      <c r="B1" s="45"/>
      <c r="C1" s="45"/>
      <c r="D1" s="46"/>
      <c r="E1" s="46"/>
      <c r="F1" s="46"/>
      <c r="G1" s="47"/>
      <c r="H1" s="48"/>
      <c r="I1" s="48"/>
      <c r="J1" s="48"/>
      <c r="K1" s="45"/>
      <c r="L1" s="45"/>
      <c r="M1" s="45"/>
      <c r="N1" s="49"/>
      <c r="O1" s="45"/>
      <c r="P1" s="45"/>
      <c r="Q1" s="45"/>
      <c r="R1" s="45"/>
      <c r="S1" s="45"/>
      <c r="T1" s="45"/>
      <c r="U1" s="45"/>
      <c r="V1" s="45"/>
      <c r="X1" s="23"/>
      <c r="Y1" s="23"/>
      <c r="Z1" s="23"/>
      <c r="AA1" s="23"/>
      <c r="AB1" s="23"/>
      <c r="AC1" s="23"/>
    </row>
    <row r="2" spans="1:29" s="20" customFormat="1" ht="36.75" customHeight="1" x14ac:dyDescent="0.25">
      <c r="A2" s="50"/>
      <c r="B2" s="265" t="s">
        <v>35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7"/>
      <c r="V2" s="50"/>
      <c r="X2" s="21"/>
      <c r="Y2" s="21"/>
      <c r="Z2" s="21"/>
      <c r="AA2" s="21"/>
      <c r="AB2" s="21"/>
      <c r="AC2" s="21"/>
    </row>
    <row r="3" spans="1:29" s="22" customFormat="1" ht="14.25" x14ac:dyDescent="0.25">
      <c r="A3" s="45"/>
      <c r="B3" s="45"/>
      <c r="C3" s="45"/>
      <c r="D3" s="46"/>
      <c r="E3" s="46"/>
      <c r="F3" s="46"/>
      <c r="G3" s="47"/>
      <c r="H3" s="48"/>
      <c r="I3" s="48"/>
      <c r="J3" s="48"/>
      <c r="K3" s="45"/>
      <c r="L3" s="45"/>
      <c r="M3" s="45"/>
      <c r="N3" s="49"/>
      <c r="O3" s="45"/>
      <c r="P3" s="45"/>
      <c r="Q3" s="45"/>
      <c r="R3" s="45"/>
      <c r="S3" s="45"/>
      <c r="T3" s="45"/>
      <c r="U3" s="45"/>
      <c r="V3" s="45"/>
      <c r="X3" s="23"/>
      <c r="Y3" s="23"/>
      <c r="Z3" s="23"/>
      <c r="AA3" s="23"/>
      <c r="AB3" s="23"/>
      <c r="AC3" s="23"/>
    </row>
    <row r="4" spans="1:29" s="22" customFormat="1" ht="14.25" x14ac:dyDescent="0.25">
      <c r="A4" s="45"/>
      <c r="B4" s="45"/>
      <c r="C4" s="45"/>
      <c r="D4" s="46"/>
      <c r="E4" s="46"/>
      <c r="F4" s="46"/>
      <c r="G4" s="47"/>
      <c r="H4" s="48"/>
      <c r="I4" s="48"/>
      <c r="J4" s="48"/>
      <c r="K4" s="45"/>
      <c r="L4" s="45"/>
      <c r="M4" s="45"/>
      <c r="N4" s="49"/>
      <c r="O4" s="45"/>
      <c r="P4" s="45"/>
      <c r="Q4" s="45"/>
      <c r="R4" s="45"/>
      <c r="S4" s="45"/>
      <c r="T4" s="45"/>
      <c r="U4" s="45"/>
      <c r="V4" s="45"/>
      <c r="X4" s="23"/>
      <c r="Y4" s="23"/>
      <c r="Z4" s="23"/>
      <c r="AA4" s="23"/>
      <c r="AB4" s="23"/>
      <c r="AC4" s="23"/>
    </row>
    <row r="5" spans="1:29" s="22" customFormat="1" ht="14.25" x14ac:dyDescent="0.25">
      <c r="A5" s="45"/>
      <c r="B5" s="45"/>
      <c r="C5" s="45"/>
      <c r="D5" s="46"/>
      <c r="E5" s="46"/>
      <c r="F5" s="46"/>
      <c r="G5" s="47"/>
      <c r="H5" s="48"/>
      <c r="I5" s="48"/>
      <c r="J5" s="48"/>
      <c r="K5" s="45"/>
      <c r="L5" s="45"/>
      <c r="M5" s="45"/>
      <c r="N5" s="49"/>
      <c r="O5" s="45"/>
      <c r="P5" s="45"/>
      <c r="Q5" s="45"/>
      <c r="R5" s="45"/>
      <c r="S5" s="45"/>
      <c r="T5" s="45"/>
      <c r="U5" s="45"/>
      <c r="V5" s="45"/>
      <c r="X5" s="23"/>
      <c r="Y5" s="23"/>
      <c r="Z5" s="23"/>
      <c r="AA5" s="23"/>
      <c r="AB5" s="23"/>
      <c r="AC5" s="23"/>
    </row>
    <row r="6" spans="1:29" s="22" customFormat="1" ht="14.25" x14ac:dyDescent="0.25">
      <c r="A6" s="45"/>
      <c r="B6" s="45"/>
      <c r="C6" s="45"/>
      <c r="D6" s="46"/>
      <c r="E6" s="46"/>
      <c r="F6" s="46"/>
      <c r="G6" s="47"/>
      <c r="H6" s="48"/>
      <c r="I6" s="48"/>
      <c r="J6" s="48"/>
      <c r="K6" s="45"/>
      <c r="L6" s="45"/>
      <c r="M6" s="45"/>
      <c r="N6" s="49"/>
      <c r="O6" s="45"/>
      <c r="P6" s="45"/>
      <c r="Q6" s="45"/>
      <c r="R6" s="45"/>
      <c r="S6" s="45"/>
      <c r="T6" s="45"/>
      <c r="U6" s="45"/>
      <c r="V6" s="45"/>
      <c r="X6" s="23"/>
      <c r="Y6" s="23"/>
      <c r="Z6" s="23"/>
      <c r="AA6" s="23"/>
      <c r="AB6" s="23"/>
      <c r="AC6" s="23"/>
    </row>
    <row r="7" spans="1:29" s="22" customFormat="1" ht="14.25" x14ac:dyDescent="0.25">
      <c r="A7" s="45"/>
      <c r="B7" s="45"/>
      <c r="C7" s="45"/>
      <c r="D7" s="46"/>
      <c r="E7" s="46"/>
      <c r="F7" s="46"/>
      <c r="G7" s="47"/>
      <c r="H7" s="48"/>
      <c r="I7" s="48"/>
      <c r="J7" s="48"/>
      <c r="K7" s="45"/>
      <c r="L7" s="45"/>
      <c r="M7" s="45"/>
      <c r="N7" s="49"/>
      <c r="O7" s="45"/>
      <c r="P7" s="45"/>
      <c r="Q7" s="45"/>
      <c r="R7" s="45"/>
      <c r="S7" s="45"/>
      <c r="T7" s="45"/>
      <c r="U7" s="45"/>
      <c r="V7" s="45"/>
      <c r="X7" s="23"/>
      <c r="Y7" s="23"/>
      <c r="Z7" s="23"/>
      <c r="AA7" s="23"/>
      <c r="AB7" s="23"/>
      <c r="AC7" s="23"/>
    </row>
    <row r="8" spans="1:29" s="22" customFormat="1" ht="14.25" x14ac:dyDescent="0.25">
      <c r="A8" s="45"/>
      <c r="B8" s="45"/>
      <c r="C8" s="45"/>
      <c r="D8" s="46"/>
      <c r="E8" s="46"/>
      <c r="F8" s="46"/>
      <c r="G8" s="47"/>
      <c r="H8" s="48"/>
      <c r="I8" s="48"/>
      <c r="J8" s="48"/>
      <c r="K8" s="45"/>
      <c r="L8" s="45"/>
      <c r="M8" s="45"/>
      <c r="N8" s="49"/>
      <c r="O8" s="45"/>
      <c r="P8" s="45"/>
      <c r="Q8" s="45"/>
      <c r="R8" s="45"/>
      <c r="S8" s="45"/>
      <c r="T8" s="45"/>
      <c r="U8" s="45"/>
      <c r="V8" s="45"/>
      <c r="X8" s="23"/>
      <c r="Y8" s="23"/>
      <c r="Z8" s="23"/>
      <c r="AA8" s="23"/>
      <c r="AB8" s="23"/>
      <c r="AC8" s="23"/>
    </row>
    <row r="9" spans="1:29" s="22" customFormat="1" ht="14.25" x14ac:dyDescent="0.25">
      <c r="A9" s="45"/>
      <c r="B9" s="45"/>
      <c r="C9" s="45"/>
      <c r="D9" s="46"/>
      <c r="E9" s="46"/>
      <c r="F9" s="46"/>
      <c r="G9" s="47"/>
      <c r="H9" s="48"/>
      <c r="I9" s="48"/>
      <c r="J9" s="48"/>
      <c r="K9" s="45"/>
      <c r="L9" s="45"/>
      <c r="M9" s="45"/>
      <c r="N9" s="49"/>
      <c r="O9" s="45"/>
      <c r="P9" s="45"/>
      <c r="Q9" s="45"/>
      <c r="R9" s="45"/>
      <c r="S9" s="45"/>
      <c r="T9" s="45"/>
      <c r="U9" s="45"/>
      <c r="V9" s="45"/>
      <c r="X9" s="23"/>
      <c r="Y9" s="23"/>
      <c r="Z9" s="23"/>
      <c r="AA9" s="23"/>
      <c r="AB9" s="23"/>
      <c r="AC9" s="23"/>
    </row>
    <row r="10" spans="1:29" s="22" customFormat="1" ht="14.25" x14ac:dyDescent="0.25">
      <c r="A10" s="45"/>
      <c r="B10" s="45"/>
      <c r="C10" s="45"/>
      <c r="D10" s="46"/>
      <c r="E10" s="46"/>
      <c r="F10" s="46"/>
      <c r="G10" s="47"/>
      <c r="H10" s="48"/>
      <c r="I10" s="48"/>
      <c r="J10" s="48"/>
      <c r="K10" s="45"/>
      <c r="L10" s="45"/>
      <c r="M10" s="45"/>
      <c r="N10" s="49"/>
      <c r="O10" s="45"/>
      <c r="P10" s="45"/>
      <c r="Q10" s="45"/>
      <c r="R10" s="45"/>
      <c r="S10" s="45"/>
      <c r="T10" s="45"/>
      <c r="U10" s="45"/>
      <c r="V10" s="45"/>
      <c r="X10" s="23"/>
      <c r="Y10" s="23"/>
      <c r="Z10" s="23"/>
      <c r="AA10" s="23"/>
      <c r="AB10" s="23"/>
      <c r="AC10" s="23"/>
    </row>
    <row r="11" spans="1:29" s="22" customFormat="1" ht="14.25" x14ac:dyDescent="0.25">
      <c r="A11" s="45"/>
      <c r="B11" s="45"/>
      <c r="C11" s="45"/>
      <c r="D11" s="46"/>
      <c r="E11" s="46"/>
      <c r="F11" s="46"/>
      <c r="G11" s="47"/>
      <c r="H11" s="48"/>
      <c r="I11" s="48"/>
      <c r="J11" s="48"/>
      <c r="K11" s="45"/>
      <c r="L11" s="45"/>
      <c r="M11" s="45"/>
      <c r="N11" s="49"/>
      <c r="O11" s="45"/>
      <c r="P11" s="45"/>
      <c r="Q11" s="45"/>
      <c r="R11" s="45"/>
      <c r="S11" s="45"/>
      <c r="T11" s="45"/>
      <c r="U11" s="45"/>
      <c r="V11" s="45"/>
      <c r="X11" s="23"/>
      <c r="Y11" s="23"/>
      <c r="Z11" s="23"/>
      <c r="AA11" s="23"/>
      <c r="AB11" s="23"/>
      <c r="AC11" s="23"/>
    </row>
    <row r="12" spans="1:29" s="22" customFormat="1" ht="14.25" x14ac:dyDescent="0.25">
      <c r="A12" s="45"/>
      <c r="B12" s="45"/>
      <c r="C12" s="45"/>
      <c r="D12" s="46"/>
      <c r="E12" s="46"/>
      <c r="F12" s="46"/>
      <c r="G12" s="47"/>
      <c r="H12" s="48"/>
      <c r="I12" s="48"/>
      <c r="J12" s="48"/>
      <c r="K12" s="45"/>
      <c r="L12" s="45"/>
      <c r="M12" s="45"/>
      <c r="N12" s="49"/>
      <c r="O12" s="45"/>
      <c r="P12" s="45"/>
      <c r="Q12" s="45"/>
      <c r="R12" s="45"/>
      <c r="S12" s="45"/>
      <c r="T12" s="45"/>
      <c r="U12" s="45"/>
      <c r="V12" s="45"/>
      <c r="X12" s="23"/>
      <c r="Y12" s="23"/>
      <c r="Z12" s="23"/>
      <c r="AA12" s="23"/>
      <c r="AB12" s="23"/>
      <c r="AC12" s="23"/>
    </row>
    <row r="13" spans="1:29" s="22" customFormat="1" ht="14.25" x14ac:dyDescent="0.25">
      <c r="A13" s="45"/>
      <c r="B13" s="45"/>
      <c r="C13" s="45"/>
      <c r="D13" s="46"/>
      <c r="E13" s="46"/>
      <c r="F13" s="46"/>
      <c r="G13" s="47"/>
      <c r="H13" s="48"/>
      <c r="I13" s="48"/>
      <c r="J13" s="48"/>
      <c r="K13" s="45"/>
      <c r="L13" s="45"/>
      <c r="M13" s="45"/>
      <c r="N13" s="49"/>
      <c r="O13" s="45"/>
      <c r="P13" s="45"/>
      <c r="Q13" s="45"/>
      <c r="R13" s="45"/>
      <c r="S13" s="45"/>
      <c r="T13" s="45"/>
      <c r="U13" s="45"/>
      <c r="V13" s="45"/>
      <c r="X13" s="23"/>
      <c r="Y13" s="23"/>
      <c r="Z13" s="23"/>
      <c r="AA13" s="23"/>
      <c r="AB13" s="23"/>
      <c r="AC13" s="23"/>
    </row>
    <row r="14" spans="1:29" s="22" customFormat="1" ht="14.25" x14ac:dyDescent="0.25">
      <c r="A14" s="45"/>
      <c r="B14" s="45"/>
      <c r="C14" s="45"/>
      <c r="D14" s="46"/>
      <c r="E14" s="46"/>
      <c r="F14" s="46"/>
      <c r="G14" s="47"/>
      <c r="H14" s="48"/>
      <c r="I14" s="48"/>
      <c r="J14" s="48"/>
      <c r="K14" s="45"/>
      <c r="L14" s="45"/>
      <c r="M14" s="45"/>
      <c r="N14" s="49"/>
      <c r="O14" s="45"/>
      <c r="P14" s="45"/>
      <c r="Q14" s="45"/>
      <c r="R14" s="45"/>
      <c r="S14" s="45"/>
      <c r="T14" s="45"/>
      <c r="U14" s="45"/>
      <c r="V14" s="45"/>
      <c r="X14" s="23"/>
      <c r="Y14" s="23"/>
      <c r="Z14" s="23"/>
      <c r="AA14" s="23"/>
      <c r="AB14" s="23"/>
      <c r="AC14" s="23"/>
    </row>
    <row r="15" spans="1:29" s="22" customFormat="1" ht="14.25" x14ac:dyDescent="0.25">
      <c r="A15" s="45"/>
      <c r="B15" s="45"/>
      <c r="C15" s="45"/>
      <c r="D15" s="46"/>
      <c r="E15" s="46"/>
      <c r="F15" s="46"/>
      <c r="G15" s="47"/>
      <c r="H15" s="48"/>
      <c r="I15" s="48"/>
      <c r="J15" s="48"/>
      <c r="K15" s="45"/>
      <c r="L15" s="45"/>
      <c r="M15" s="45"/>
      <c r="N15" s="49"/>
      <c r="O15" s="45"/>
      <c r="P15" s="45"/>
      <c r="Q15" s="45"/>
      <c r="R15" s="45"/>
      <c r="S15" s="45"/>
      <c r="T15" s="45"/>
      <c r="U15" s="45"/>
      <c r="V15" s="45"/>
      <c r="X15" s="23"/>
      <c r="Y15" s="23"/>
      <c r="Z15" s="23"/>
      <c r="AA15" s="23"/>
      <c r="AB15" s="23"/>
      <c r="AC15" s="23"/>
    </row>
    <row r="16" spans="1:29" s="22" customFormat="1" ht="14.25" x14ac:dyDescent="0.25">
      <c r="A16" s="45"/>
      <c r="B16" s="45"/>
      <c r="C16" s="45"/>
      <c r="D16" s="46"/>
      <c r="E16" s="46"/>
      <c r="F16" s="46"/>
      <c r="G16" s="47"/>
      <c r="H16" s="48"/>
      <c r="I16" s="48"/>
      <c r="J16" s="48"/>
      <c r="K16" s="45"/>
      <c r="L16" s="45"/>
      <c r="M16" s="45"/>
      <c r="N16" s="49"/>
      <c r="O16" s="45"/>
      <c r="P16" s="45"/>
      <c r="Q16" s="45"/>
      <c r="R16" s="45"/>
      <c r="S16" s="45"/>
      <c r="T16" s="45"/>
      <c r="U16" s="45"/>
      <c r="V16" s="45"/>
      <c r="X16" s="23"/>
      <c r="Y16" s="23"/>
      <c r="Z16" s="23"/>
      <c r="AA16" s="23"/>
      <c r="AB16" s="23"/>
      <c r="AC16" s="23"/>
    </row>
    <row r="17" spans="1:29" s="22" customFormat="1" ht="14.25" x14ac:dyDescent="0.25">
      <c r="A17" s="45"/>
      <c r="B17" s="45"/>
      <c r="C17" s="45"/>
      <c r="D17" s="46"/>
      <c r="E17" s="46"/>
      <c r="F17" s="46"/>
      <c r="G17" s="47"/>
      <c r="H17" s="48"/>
      <c r="I17" s="48"/>
      <c r="J17" s="48"/>
      <c r="K17" s="45"/>
      <c r="L17" s="45"/>
      <c r="M17" s="45"/>
      <c r="N17" s="49"/>
      <c r="O17" s="45"/>
      <c r="P17" s="45"/>
      <c r="Q17" s="45"/>
      <c r="R17" s="45"/>
      <c r="S17" s="45"/>
      <c r="T17" s="45"/>
      <c r="U17" s="45"/>
      <c r="V17" s="45"/>
      <c r="X17" s="23"/>
      <c r="Y17" s="23"/>
      <c r="Z17" s="23"/>
      <c r="AA17" s="23"/>
      <c r="AB17" s="23"/>
      <c r="AC17" s="23"/>
    </row>
    <row r="18" spans="1:29" s="22" customFormat="1" ht="14.25" x14ac:dyDescent="0.25">
      <c r="A18" s="45"/>
      <c r="B18" s="45"/>
      <c r="C18" s="45"/>
      <c r="D18" s="46"/>
      <c r="E18" s="46"/>
      <c r="F18" s="46"/>
      <c r="G18" s="47"/>
      <c r="H18" s="48"/>
      <c r="I18" s="48"/>
      <c r="J18" s="48"/>
      <c r="K18" s="45"/>
      <c r="L18" s="45"/>
      <c r="M18" s="45"/>
      <c r="N18" s="49"/>
      <c r="O18" s="45"/>
      <c r="P18" s="45"/>
      <c r="Q18" s="45"/>
      <c r="R18" s="45"/>
      <c r="S18" s="45"/>
      <c r="T18" s="45"/>
      <c r="U18" s="45"/>
      <c r="V18" s="45"/>
      <c r="X18" s="23"/>
      <c r="Y18" s="23"/>
      <c r="Z18" s="23"/>
      <c r="AA18" s="23"/>
      <c r="AB18" s="23"/>
      <c r="AC18" s="23"/>
    </row>
    <row r="19" spans="1:29" s="22" customFormat="1" ht="14.25" x14ac:dyDescent="0.25">
      <c r="A19" s="45"/>
      <c r="B19" s="45"/>
      <c r="C19" s="45"/>
      <c r="D19" s="46"/>
      <c r="E19" s="46"/>
      <c r="F19" s="46"/>
      <c r="G19" s="47"/>
      <c r="H19" s="48"/>
      <c r="I19" s="48"/>
      <c r="J19" s="48"/>
      <c r="K19" s="45"/>
      <c r="L19" s="45"/>
      <c r="M19" s="45"/>
      <c r="N19" s="49"/>
      <c r="O19" s="45"/>
      <c r="P19" s="45"/>
      <c r="Q19" s="45"/>
      <c r="R19" s="45"/>
      <c r="S19" s="45"/>
      <c r="T19" s="45"/>
      <c r="U19" s="45"/>
      <c r="V19" s="45"/>
      <c r="X19" s="23"/>
      <c r="Y19" s="23"/>
      <c r="Z19" s="23"/>
      <c r="AA19" s="23"/>
      <c r="AB19" s="23"/>
      <c r="AC19" s="23"/>
    </row>
    <row r="20" spans="1:29" s="24" customFormat="1" ht="34.5" customHeight="1" x14ac:dyDescent="0.25">
      <c r="A20" s="51"/>
      <c r="B20" s="188" t="s">
        <v>70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51"/>
      <c r="X20" s="25"/>
      <c r="Y20" s="25"/>
      <c r="Z20" s="25"/>
      <c r="AA20" s="25"/>
      <c r="AB20" s="25"/>
      <c r="AC20" s="25"/>
    </row>
    <row r="21" spans="1:29" s="24" customFormat="1" ht="34.5" customHeight="1" x14ac:dyDescent="0.25">
      <c r="A21" s="51"/>
      <c r="B21" s="221" t="s">
        <v>71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51"/>
      <c r="X21" s="25"/>
      <c r="Y21" s="25"/>
      <c r="Z21" s="25"/>
      <c r="AA21" s="25"/>
      <c r="AB21" s="25"/>
      <c r="AC21" s="25"/>
    </row>
    <row r="22" spans="1:29" s="24" customFormat="1" ht="34.5" customHeight="1" x14ac:dyDescent="0.25">
      <c r="A22" s="51"/>
      <c r="B22" s="188" t="s">
        <v>73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51"/>
      <c r="X22" s="31"/>
      <c r="Y22" s="31"/>
      <c r="Z22" s="31"/>
      <c r="AA22" s="31"/>
      <c r="AB22" s="31"/>
      <c r="AC22" s="31"/>
    </row>
    <row r="23" spans="1:29" s="22" customFormat="1" ht="24" customHeight="1" x14ac:dyDescent="0.25">
      <c r="A23" s="45"/>
      <c r="B23" s="45"/>
      <c r="C23" s="45"/>
      <c r="D23" s="46"/>
      <c r="E23" s="46"/>
      <c r="F23" s="46"/>
      <c r="G23" s="47"/>
      <c r="H23" s="48"/>
      <c r="I23" s="48"/>
      <c r="J23" s="48"/>
      <c r="K23" s="45"/>
      <c r="L23" s="45"/>
      <c r="M23" s="45"/>
      <c r="N23" s="49"/>
      <c r="O23" s="45"/>
      <c r="P23" s="45"/>
      <c r="Q23" s="45"/>
      <c r="R23" s="45"/>
      <c r="S23" s="45"/>
      <c r="T23" s="45"/>
      <c r="U23" s="45"/>
      <c r="V23" s="45"/>
      <c r="X23" s="23"/>
      <c r="Y23" s="23"/>
      <c r="Z23" s="23"/>
      <c r="AA23" s="23"/>
      <c r="AB23" s="23"/>
      <c r="AC23" s="23"/>
    </row>
    <row r="24" spans="1:29" s="22" customFormat="1" ht="24" customHeight="1" x14ac:dyDescent="0.25">
      <c r="A24" s="45"/>
      <c r="B24" s="45"/>
      <c r="C24" s="45"/>
      <c r="D24" s="46"/>
      <c r="E24" s="46"/>
      <c r="F24" s="46"/>
      <c r="G24" s="47"/>
      <c r="H24" s="48"/>
      <c r="I24" s="48"/>
      <c r="J24" s="48"/>
      <c r="K24" s="45"/>
      <c r="L24" s="45"/>
      <c r="M24" s="45"/>
      <c r="N24" s="49"/>
      <c r="O24" s="45"/>
      <c r="P24" s="45"/>
      <c r="Q24" s="45"/>
      <c r="R24" s="45"/>
      <c r="S24" s="45"/>
      <c r="T24" s="45"/>
      <c r="U24" s="45"/>
      <c r="V24" s="45"/>
      <c r="X24" s="23"/>
      <c r="Y24" s="23"/>
      <c r="Z24" s="23"/>
      <c r="AA24" s="23"/>
      <c r="AB24" s="23"/>
      <c r="AC24" s="23"/>
    </row>
    <row r="25" spans="1:29" s="22" customFormat="1" ht="24" customHeight="1" x14ac:dyDescent="0.25">
      <c r="A25" s="45"/>
      <c r="B25" s="45"/>
      <c r="C25" s="45"/>
      <c r="D25" s="46"/>
      <c r="E25" s="46"/>
      <c r="F25" s="46"/>
      <c r="G25" s="47"/>
      <c r="H25" s="48"/>
      <c r="I25" s="48"/>
      <c r="J25" s="48"/>
      <c r="K25" s="45"/>
      <c r="L25" s="45"/>
      <c r="M25" s="45"/>
      <c r="N25" s="49"/>
      <c r="O25" s="45"/>
      <c r="P25" s="45"/>
      <c r="Q25" s="45"/>
      <c r="R25" s="45"/>
      <c r="S25" s="45"/>
      <c r="T25" s="45"/>
      <c r="U25" s="45"/>
      <c r="V25" s="45"/>
      <c r="X25" s="23"/>
      <c r="Y25" s="23"/>
      <c r="Z25" s="23"/>
      <c r="AA25" s="23"/>
      <c r="AB25" s="23"/>
      <c r="AC25" s="23"/>
    </row>
    <row r="26" spans="1:29" s="22" customFormat="1" ht="24" customHeight="1" x14ac:dyDescent="0.25">
      <c r="A26" s="45"/>
      <c r="B26" s="45"/>
      <c r="C26" s="45"/>
      <c r="D26" s="46"/>
      <c r="E26" s="46"/>
      <c r="F26" s="46"/>
      <c r="G26" s="47"/>
      <c r="H26" s="48"/>
      <c r="I26" s="48"/>
      <c r="J26" s="48"/>
      <c r="K26" s="45"/>
      <c r="L26" s="45"/>
      <c r="M26" s="45"/>
      <c r="N26" s="49"/>
      <c r="O26" s="45"/>
      <c r="P26" s="45"/>
      <c r="Q26" s="45"/>
      <c r="R26" s="45"/>
      <c r="S26" s="45"/>
      <c r="T26" s="45"/>
      <c r="U26" s="45"/>
      <c r="V26" s="45"/>
      <c r="X26" s="23"/>
      <c r="Y26" s="23"/>
      <c r="Z26" s="23"/>
      <c r="AA26" s="23"/>
      <c r="AB26" s="23"/>
      <c r="AC26" s="23"/>
    </row>
    <row r="27" spans="1:29" s="22" customFormat="1" ht="24" customHeight="1" thickBot="1" x14ac:dyDescent="0.3">
      <c r="A27" s="45"/>
      <c r="B27" s="45"/>
      <c r="C27" s="45"/>
      <c r="D27" s="46"/>
      <c r="E27" s="46"/>
      <c r="F27" s="46"/>
      <c r="G27" s="47"/>
      <c r="H27" s="48"/>
      <c r="I27" s="48"/>
      <c r="J27" s="48"/>
      <c r="K27" s="45"/>
      <c r="L27" s="45"/>
      <c r="M27" s="45"/>
      <c r="N27" s="49"/>
      <c r="O27" s="45"/>
      <c r="P27" s="45"/>
      <c r="Q27" s="45"/>
      <c r="R27" s="45"/>
      <c r="S27" s="45"/>
      <c r="T27" s="45"/>
      <c r="U27" s="45"/>
      <c r="V27" s="45"/>
      <c r="X27" s="23"/>
      <c r="Y27" s="23"/>
      <c r="Z27" s="23"/>
      <c r="AA27" s="23"/>
      <c r="AB27" s="23"/>
      <c r="AC27" s="23"/>
    </row>
    <row r="28" spans="1:29" s="27" customFormat="1" ht="36.75" customHeight="1" thickTop="1" x14ac:dyDescent="0.25">
      <c r="A28" s="52"/>
      <c r="B28" s="45"/>
      <c r="C28" s="45"/>
      <c r="D28" s="46"/>
      <c r="E28" s="53"/>
      <c r="F28" s="53"/>
      <c r="G28" s="302" t="s">
        <v>36</v>
      </c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4"/>
      <c r="T28" s="53"/>
      <c r="U28" s="45"/>
      <c r="V28" s="52"/>
      <c r="X28" s="28"/>
      <c r="Y28" s="28"/>
      <c r="Z28" s="28"/>
      <c r="AA28" s="28"/>
      <c r="AB28" s="28"/>
      <c r="AC28" s="28"/>
    </row>
    <row r="29" spans="1:29" s="27" customFormat="1" ht="43.5" customHeight="1" x14ac:dyDescent="0.25">
      <c r="A29" s="52"/>
      <c r="B29" s="45"/>
      <c r="C29" s="45"/>
      <c r="D29" s="46"/>
      <c r="E29" s="54"/>
      <c r="F29" s="54"/>
      <c r="G29" s="305" t="s">
        <v>84</v>
      </c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7"/>
      <c r="T29" s="54"/>
      <c r="U29" s="45"/>
      <c r="V29" s="52"/>
      <c r="X29" s="28"/>
      <c r="Y29" s="28"/>
      <c r="Z29" s="28"/>
      <c r="AA29" s="28"/>
      <c r="AB29" s="28"/>
      <c r="AC29" s="28"/>
    </row>
    <row r="30" spans="1:29" s="27" customFormat="1" ht="45" customHeight="1" x14ac:dyDescent="0.25">
      <c r="A30" s="52"/>
      <c r="B30" s="45"/>
      <c r="C30" s="45"/>
      <c r="D30" s="46"/>
      <c r="E30" s="55"/>
      <c r="F30" s="55"/>
      <c r="G30" s="308" t="s">
        <v>83</v>
      </c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10"/>
      <c r="T30" s="55"/>
      <c r="U30" s="45"/>
      <c r="V30" s="52"/>
      <c r="X30" s="28"/>
      <c r="Y30" s="28"/>
      <c r="Z30" s="28"/>
      <c r="AA30" s="28"/>
      <c r="AB30" s="28"/>
      <c r="AC30" s="28"/>
    </row>
    <row r="31" spans="1:29" s="27" customFormat="1" ht="88.5" customHeight="1" thickBot="1" x14ac:dyDescent="0.3">
      <c r="A31" s="52"/>
      <c r="B31" s="45"/>
      <c r="C31" s="45"/>
      <c r="D31" s="46"/>
      <c r="E31" s="56"/>
      <c r="F31" s="56"/>
      <c r="G31" s="311" t="s">
        <v>72</v>
      </c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3"/>
      <c r="T31" s="56"/>
      <c r="U31" s="45"/>
      <c r="V31" s="52"/>
      <c r="X31" s="28"/>
      <c r="Y31" s="28"/>
      <c r="Z31" s="28"/>
      <c r="AA31" s="28"/>
      <c r="AB31" s="28"/>
      <c r="AC31" s="28"/>
    </row>
    <row r="32" spans="1:29" s="22" customFormat="1" ht="15" thickTop="1" x14ac:dyDescent="0.25">
      <c r="A32" s="45"/>
      <c r="B32" s="45"/>
      <c r="C32" s="45"/>
      <c r="D32" s="46"/>
      <c r="E32" s="46"/>
      <c r="F32" s="46"/>
      <c r="G32" s="47"/>
      <c r="H32" s="48"/>
      <c r="I32" s="48"/>
      <c r="J32" s="48"/>
      <c r="K32" s="45"/>
      <c r="L32" s="45"/>
      <c r="M32" s="45"/>
      <c r="N32" s="49"/>
      <c r="O32" s="45"/>
      <c r="P32" s="45"/>
      <c r="Q32" s="45"/>
      <c r="R32" s="45"/>
      <c r="S32" s="45"/>
      <c r="T32" s="45"/>
      <c r="U32" s="45"/>
      <c r="V32" s="45"/>
      <c r="X32" s="23"/>
      <c r="Y32" s="23"/>
      <c r="Z32" s="23"/>
      <c r="AA32" s="23"/>
      <c r="AB32" s="23"/>
      <c r="AC32" s="23"/>
    </row>
    <row r="33" spans="1:29" s="22" customFormat="1" ht="14.25" x14ac:dyDescent="0.25">
      <c r="A33" s="45"/>
      <c r="B33" s="45"/>
      <c r="C33" s="45"/>
      <c r="D33" s="46"/>
      <c r="E33" s="46"/>
      <c r="F33" s="46"/>
      <c r="G33" s="47"/>
      <c r="H33" s="48"/>
      <c r="I33" s="48"/>
      <c r="J33" s="48"/>
      <c r="K33" s="45"/>
      <c r="L33" s="45"/>
      <c r="M33" s="45"/>
      <c r="N33" s="49"/>
      <c r="O33" s="45"/>
      <c r="P33" s="45"/>
      <c r="Q33" s="45"/>
      <c r="R33" s="45"/>
      <c r="S33" s="45"/>
      <c r="T33" s="45"/>
      <c r="U33" s="45"/>
      <c r="V33" s="45"/>
      <c r="X33" s="23"/>
      <c r="Y33" s="23"/>
      <c r="Z33" s="23"/>
      <c r="AA33" s="23"/>
      <c r="AB33" s="23"/>
      <c r="AC33" s="23"/>
    </row>
    <row r="34" spans="1:29" s="22" customFormat="1" ht="14.25" x14ac:dyDescent="0.25">
      <c r="A34" s="45"/>
      <c r="B34" s="45"/>
      <c r="C34" s="45"/>
      <c r="D34" s="46"/>
      <c r="E34" s="46"/>
      <c r="F34" s="46"/>
      <c r="G34" s="47"/>
      <c r="H34" s="48"/>
      <c r="I34" s="48"/>
      <c r="J34" s="300" t="s">
        <v>74</v>
      </c>
      <c r="K34" s="300"/>
      <c r="L34" s="300"/>
      <c r="M34" s="300"/>
      <c r="N34" s="300"/>
      <c r="O34" s="300"/>
      <c r="P34" s="300"/>
      <c r="Q34" s="45"/>
      <c r="R34" s="45"/>
      <c r="S34" s="45"/>
      <c r="T34" s="45"/>
      <c r="U34" s="45"/>
      <c r="V34" s="45"/>
      <c r="X34" s="23"/>
      <c r="Y34" s="23"/>
      <c r="Z34" s="23"/>
      <c r="AA34" s="23"/>
      <c r="AB34" s="23"/>
      <c r="AC34" s="23"/>
    </row>
    <row r="35" spans="1:29" s="22" customFormat="1" ht="14.25" x14ac:dyDescent="0.25">
      <c r="A35" s="45"/>
      <c r="B35" s="45"/>
      <c r="C35" s="45"/>
      <c r="D35" s="46"/>
      <c r="E35" s="46"/>
      <c r="F35" s="46"/>
      <c r="G35" s="47"/>
      <c r="H35" s="48"/>
      <c r="I35" s="48"/>
      <c r="J35" s="300" t="s">
        <v>75</v>
      </c>
      <c r="K35" s="300"/>
      <c r="L35" s="300"/>
      <c r="M35" s="300"/>
      <c r="N35" s="300"/>
      <c r="O35" s="300"/>
      <c r="P35" s="300"/>
      <c r="Q35" s="45"/>
      <c r="R35" s="45"/>
      <c r="S35" s="45"/>
      <c r="T35" s="45"/>
      <c r="U35" s="45"/>
      <c r="V35" s="45"/>
      <c r="X35" s="23"/>
      <c r="Y35" s="23"/>
      <c r="Z35" s="23"/>
      <c r="AA35" s="23"/>
      <c r="AB35" s="23"/>
      <c r="AC35" s="23"/>
    </row>
    <row r="36" spans="1:29" s="22" customFormat="1" ht="14.25" x14ac:dyDescent="0.2">
      <c r="A36" s="45"/>
      <c r="B36" s="45"/>
      <c r="C36" s="45"/>
      <c r="D36" s="46"/>
      <c r="E36" s="46"/>
      <c r="F36" s="46"/>
      <c r="G36" s="47"/>
      <c r="H36" s="48"/>
      <c r="I36" s="48"/>
      <c r="J36" s="301" t="s">
        <v>76</v>
      </c>
      <c r="K36" s="301"/>
      <c r="L36" s="301"/>
      <c r="M36" s="301"/>
      <c r="N36" s="301"/>
      <c r="O36" s="301"/>
      <c r="P36" s="301"/>
      <c r="Q36" s="45"/>
      <c r="R36" s="45"/>
      <c r="S36" s="45"/>
      <c r="T36" s="45"/>
      <c r="U36" s="45"/>
      <c r="V36" s="45"/>
      <c r="X36" s="23"/>
      <c r="Y36" s="23"/>
      <c r="Z36" s="23"/>
      <c r="AA36" s="23"/>
      <c r="AB36" s="23"/>
      <c r="AC36" s="23"/>
    </row>
    <row r="37" spans="1:29" s="22" customFormat="1" ht="14.25" x14ac:dyDescent="0.25">
      <c r="A37" s="45"/>
      <c r="B37" s="45"/>
      <c r="C37" s="45"/>
      <c r="D37" s="46"/>
      <c r="E37" s="46"/>
      <c r="F37" s="46"/>
      <c r="G37" s="47"/>
      <c r="H37" s="48"/>
      <c r="I37" s="48"/>
      <c r="J37" s="48"/>
      <c r="K37" s="45"/>
      <c r="L37" s="45"/>
      <c r="M37" s="45"/>
      <c r="N37" s="49"/>
      <c r="O37" s="45"/>
      <c r="P37" s="45"/>
      <c r="Q37" s="45"/>
      <c r="R37" s="45"/>
      <c r="S37" s="45"/>
      <c r="T37" s="45"/>
      <c r="U37" s="45"/>
      <c r="V37" s="45"/>
      <c r="X37" s="23"/>
      <c r="Y37" s="23"/>
      <c r="Z37" s="23"/>
      <c r="AA37" s="23"/>
      <c r="AB37" s="23"/>
      <c r="AC37" s="23"/>
    </row>
    <row r="38" spans="1:29" s="22" customFormat="1" ht="14.25" x14ac:dyDescent="0.25">
      <c r="A38" s="45"/>
      <c r="B38" s="45"/>
      <c r="C38" s="45"/>
      <c r="D38" s="46"/>
      <c r="E38" s="46"/>
      <c r="F38" s="46"/>
      <c r="G38" s="47"/>
      <c r="H38" s="48"/>
      <c r="I38" s="48"/>
      <c r="J38" s="48"/>
      <c r="K38" s="45"/>
      <c r="L38" s="45"/>
      <c r="M38" s="45"/>
      <c r="N38" s="49"/>
      <c r="O38" s="45"/>
      <c r="P38" s="45"/>
      <c r="Q38" s="45"/>
      <c r="R38" s="45"/>
      <c r="S38" s="45"/>
      <c r="T38" s="45"/>
      <c r="U38" s="45"/>
      <c r="V38" s="45"/>
      <c r="X38" s="23"/>
      <c r="Y38" s="23"/>
      <c r="Z38" s="23"/>
      <c r="AA38" s="23"/>
      <c r="AB38" s="23"/>
      <c r="AC38" s="23"/>
    </row>
    <row r="39" spans="1:29" s="22" customFormat="1" ht="14.25" x14ac:dyDescent="0.25">
      <c r="A39" s="45"/>
      <c r="B39" s="45"/>
      <c r="C39" s="45"/>
      <c r="D39" s="46"/>
      <c r="E39" s="46"/>
      <c r="F39" s="46"/>
      <c r="G39" s="47"/>
      <c r="H39" s="48"/>
      <c r="I39" s="48"/>
      <c r="J39" s="48"/>
      <c r="K39" s="45"/>
      <c r="L39" s="45"/>
      <c r="M39" s="45"/>
      <c r="N39" s="49"/>
      <c r="O39" s="45"/>
      <c r="P39" s="45"/>
      <c r="Q39" s="45"/>
      <c r="R39" s="45"/>
      <c r="S39" s="45"/>
      <c r="T39" s="45"/>
      <c r="U39" s="45"/>
      <c r="V39" s="45"/>
      <c r="X39" s="23"/>
      <c r="Y39" s="23"/>
      <c r="Z39" s="23"/>
      <c r="AA39" s="23"/>
      <c r="AB39" s="23"/>
      <c r="AC39" s="23"/>
    </row>
    <row r="40" spans="1:29" s="22" customFormat="1" ht="14.25" x14ac:dyDescent="0.25">
      <c r="A40" s="45"/>
      <c r="B40" s="45"/>
      <c r="C40" s="45"/>
      <c r="D40" s="46"/>
      <c r="E40" s="46"/>
      <c r="F40" s="46"/>
      <c r="G40" s="47"/>
      <c r="H40" s="48"/>
      <c r="I40" s="48"/>
      <c r="J40" s="48"/>
      <c r="K40" s="45"/>
      <c r="L40" s="45"/>
      <c r="M40" s="45"/>
      <c r="N40" s="49"/>
      <c r="O40" s="45"/>
      <c r="P40" s="45"/>
      <c r="Q40" s="45"/>
      <c r="R40" s="45"/>
      <c r="S40" s="45"/>
      <c r="T40" s="45"/>
      <c r="U40" s="45"/>
      <c r="V40" s="45"/>
      <c r="X40" s="23"/>
      <c r="Y40" s="23"/>
      <c r="Z40" s="23"/>
      <c r="AA40" s="23"/>
      <c r="AB40" s="23"/>
      <c r="AC40" s="23"/>
    </row>
    <row r="41" spans="1:29" s="22" customFormat="1" ht="14.25" x14ac:dyDescent="0.25">
      <c r="A41" s="45"/>
      <c r="B41" s="45"/>
      <c r="C41" s="45"/>
      <c r="D41" s="46"/>
      <c r="E41" s="46"/>
      <c r="F41" s="46"/>
      <c r="G41" s="47"/>
      <c r="H41" s="48"/>
      <c r="I41" s="48"/>
      <c r="J41" s="48"/>
      <c r="K41" s="45"/>
      <c r="L41" s="45"/>
      <c r="M41" s="45"/>
      <c r="N41" s="49"/>
      <c r="O41" s="45"/>
      <c r="P41" s="45"/>
      <c r="Q41" s="45"/>
      <c r="R41" s="45"/>
      <c r="S41" s="45"/>
      <c r="T41" s="45"/>
      <c r="U41" s="45"/>
      <c r="V41" s="45"/>
      <c r="X41" s="23"/>
      <c r="Y41" s="23"/>
      <c r="Z41" s="23"/>
      <c r="AA41" s="23"/>
      <c r="AB41" s="23"/>
      <c r="AC41" s="23"/>
    </row>
    <row r="42" spans="1:29" s="22" customFormat="1" ht="14.25" x14ac:dyDescent="0.25">
      <c r="A42" s="45"/>
      <c r="B42" s="45"/>
      <c r="C42" s="45"/>
      <c r="D42" s="46"/>
      <c r="E42" s="46"/>
      <c r="F42" s="46"/>
      <c r="G42" s="47"/>
      <c r="H42" s="48"/>
      <c r="I42" s="48"/>
      <c r="J42" s="48"/>
      <c r="K42" s="45"/>
      <c r="L42" s="45"/>
      <c r="M42" s="45"/>
      <c r="N42" s="49"/>
      <c r="O42" s="45"/>
      <c r="P42" s="45"/>
      <c r="Q42" s="45"/>
      <c r="R42" s="45"/>
      <c r="S42" s="45"/>
      <c r="T42" s="45"/>
      <c r="U42" s="45"/>
      <c r="V42" s="45"/>
      <c r="X42" s="23"/>
      <c r="Y42" s="23"/>
      <c r="Z42" s="23"/>
      <c r="AA42" s="23"/>
      <c r="AB42" s="23"/>
      <c r="AC42" s="23"/>
    </row>
    <row r="43" spans="1:29" s="22" customFormat="1" ht="14.25" x14ac:dyDescent="0.25">
      <c r="A43" s="45"/>
      <c r="B43" s="45"/>
      <c r="C43" s="45"/>
      <c r="D43" s="46"/>
      <c r="E43" s="46"/>
      <c r="F43" s="46"/>
      <c r="G43" s="47"/>
      <c r="H43" s="48"/>
      <c r="I43" s="48"/>
      <c r="J43" s="48"/>
      <c r="K43" s="45"/>
      <c r="L43" s="45"/>
      <c r="M43" s="45"/>
      <c r="N43" s="49"/>
      <c r="O43" s="45"/>
      <c r="P43" s="45"/>
      <c r="Q43" s="45"/>
      <c r="R43" s="45"/>
      <c r="S43" s="45"/>
      <c r="T43" s="45"/>
      <c r="U43" s="45"/>
      <c r="V43" s="45"/>
      <c r="X43" s="23"/>
      <c r="Y43" s="23"/>
      <c r="Z43" s="23"/>
      <c r="AA43" s="23"/>
      <c r="AB43" s="23"/>
      <c r="AC43" s="23"/>
    </row>
    <row r="44" spans="1:29" s="22" customFormat="1" ht="14.25" x14ac:dyDescent="0.25">
      <c r="A44" s="45"/>
      <c r="B44" s="45"/>
      <c r="C44" s="45"/>
      <c r="D44" s="46"/>
      <c r="E44" s="46"/>
      <c r="F44" s="46"/>
      <c r="G44" s="47"/>
      <c r="H44" s="48"/>
      <c r="I44" s="48"/>
      <c r="J44" s="48"/>
      <c r="K44" s="45"/>
      <c r="L44" s="45"/>
      <c r="M44" s="45"/>
      <c r="N44" s="49"/>
      <c r="O44" s="45"/>
      <c r="P44" s="45"/>
      <c r="Q44" s="45"/>
      <c r="R44" s="45"/>
      <c r="S44" s="45"/>
      <c r="T44" s="45"/>
      <c r="U44" s="45"/>
      <c r="V44" s="45"/>
      <c r="X44" s="23"/>
      <c r="Y44" s="23"/>
      <c r="Z44" s="23"/>
      <c r="AA44" s="23"/>
      <c r="AB44" s="23"/>
      <c r="AC44" s="23"/>
    </row>
    <row r="45" spans="1:29" s="22" customFormat="1" ht="14.25" x14ac:dyDescent="0.25">
      <c r="A45" s="45"/>
      <c r="B45" s="45"/>
      <c r="C45" s="45"/>
      <c r="D45" s="46"/>
      <c r="E45" s="46"/>
      <c r="F45" s="46"/>
      <c r="G45" s="47"/>
      <c r="H45" s="48"/>
      <c r="I45" s="48"/>
      <c r="J45" s="48"/>
      <c r="K45" s="45"/>
      <c r="L45" s="45"/>
      <c r="M45" s="45"/>
      <c r="N45" s="49"/>
      <c r="O45" s="45"/>
      <c r="P45" s="45"/>
      <c r="Q45" s="45"/>
      <c r="R45" s="45"/>
      <c r="S45" s="45"/>
      <c r="T45" s="45"/>
      <c r="U45" s="45"/>
      <c r="V45" s="45"/>
      <c r="X45" s="23"/>
      <c r="Y45" s="23"/>
      <c r="Z45" s="23"/>
      <c r="AA45" s="23"/>
      <c r="AB45" s="23"/>
      <c r="AC45" s="23"/>
    </row>
    <row r="46" spans="1:29" s="22" customFormat="1" ht="14.25" x14ac:dyDescent="0.25">
      <c r="A46" s="45"/>
      <c r="B46" s="45"/>
      <c r="C46" s="45"/>
      <c r="D46" s="46"/>
      <c r="E46" s="46"/>
      <c r="F46" s="46"/>
      <c r="G46" s="47"/>
      <c r="H46" s="48"/>
      <c r="I46" s="48"/>
      <c r="J46" s="48"/>
      <c r="K46" s="45"/>
      <c r="L46" s="45"/>
      <c r="M46" s="45"/>
      <c r="N46" s="49"/>
      <c r="O46" s="45"/>
      <c r="P46" s="45"/>
      <c r="Q46" s="45"/>
      <c r="R46" s="45"/>
      <c r="S46" s="45"/>
      <c r="T46" s="45"/>
      <c r="U46" s="45"/>
      <c r="V46" s="45"/>
      <c r="X46" s="23"/>
      <c r="Y46" s="23"/>
      <c r="Z46" s="23"/>
      <c r="AA46" s="23"/>
      <c r="AB46" s="23"/>
      <c r="AC46" s="23"/>
    </row>
    <row r="47" spans="1:29" s="22" customFormat="1" ht="14.25" x14ac:dyDescent="0.25">
      <c r="A47" s="45"/>
      <c r="B47" s="45"/>
      <c r="C47" s="45"/>
      <c r="D47" s="46"/>
      <c r="E47" s="46"/>
      <c r="F47" s="46"/>
      <c r="G47" s="47"/>
      <c r="H47" s="48"/>
      <c r="I47" s="48"/>
      <c r="J47" s="48"/>
      <c r="K47" s="45"/>
      <c r="L47" s="45"/>
      <c r="M47" s="45"/>
      <c r="N47" s="49"/>
      <c r="O47" s="45"/>
      <c r="P47" s="45"/>
      <c r="Q47" s="45"/>
      <c r="R47" s="45"/>
      <c r="S47" s="45"/>
      <c r="T47" s="45"/>
      <c r="U47" s="45"/>
      <c r="V47" s="45"/>
      <c r="X47" s="23"/>
      <c r="Y47" s="23"/>
      <c r="Z47" s="23"/>
      <c r="AA47" s="23"/>
      <c r="AB47" s="23"/>
      <c r="AC47" s="23"/>
    </row>
    <row r="48" spans="1:29" s="22" customFormat="1" ht="14.25" x14ac:dyDescent="0.25">
      <c r="A48" s="45"/>
      <c r="B48" s="45"/>
      <c r="C48" s="45"/>
      <c r="D48" s="46"/>
      <c r="E48" s="46"/>
      <c r="F48" s="46"/>
      <c r="G48" s="47"/>
      <c r="H48" s="48"/>
      <c r="I48" s="48"/>
      <c r="J48" s="48"/>
      <c r="K48" s="45"/>
      <c r="L48" s="45"/>
      <c r="M48" s="45"/>
      <c r="N48" s="49"/>
      <c r="O48" s="45"/>
      <c r="P48" s="45"/>
      <c r="Q48" s="45"/>
      <c r="R48" s="45"/>
      <c r="S48" s="45"/>
      <c r="T48" s="45"/>
      <c r="U48" s="45"/>
      <c r="V48" s="45"/>
      <c r="X48" s="23"/>
      <c r="Y48" s="23"/>
      <c r="Z48" s="23"/>
      <c r="AA48" s="23"/>
      <c r="AB48" s="23"/>
      <c r="AC48" s="23"/>
    </row>
    <row r="49" spans="1:29" s="22" customFormat="1" ht="14.25" x14ac:dyDescent="0.25">
      <c r="A49" s="45"/>
      <c r="B49" s="45"/>
      <c r="C49" s="45"/>
      <c r="D49" s="46"/>
      <c r="E49" s="46"/>
      <c r="F49" s="46"/>
      <c r="G49" s="47"/>
      <c r="H49" s="48"/>
      <c r="I49" s="48"/>
      <c r="J49" s="48"/>
      <c r="K49" s="45"/>
      <c r="L49" s="45"/>
      <c r="M49" s="45"/>
      <c r="N49" s="49"/>
      <c r="O49" s="45"/>
      <c r="P49" s="45"/>
      <c r="Q49" s="45"/>
      <c r="R49" s="45"/>
      <c r="S49" s="45"/>
      <c r="T49" s="45"/>
      <c r="U49" s="45"/>
      <c r="V49" s="45"/>
      <c r="X49" s="23"/>
      <c r="Y49" s="23"/>
      <c r="Z49" s="23"/>
      <c r="AA49" s="23"/>
      <c r="AB49" s="23"/>
      <c r="AC49" s="23"/>
    </row>
    <row r="50" spans="1:29" s="22" customFormat="1" ht="14.25" x14ac:dyDescent="0.25">
      <c r="A50" s="45"/>
      <c r="B50" s="45"/>
      <c r="C50" s="45"/>
      <c r="D50" s="46"/>
      <c r="E50" s="46"/>
      <c r="F50" s="46"/>
      <c r="G50" s="47"/>
      <c r="H50" s="48"/>
      <c r="I50" s="48"/>
      <c r="J50" s="48"/>
      <c r="K50" s="45"/>
      <c r="L50" s="45"/>
      <c r="M50" s="45"/>
      <c r="N50" s="49"/>
      <c r="O50" s="45"/>
      <c r="P50" s="45"/>
      <c r="Q50" s="45"/>
      <c r="R50" s="45"/>
      <c r="S50" s="45"/>
      <c r="T50" s="45"/>
      <c r="U50" s="45"/>
      <c r="V50" s="45"/>
      <c r="X50" s="23"/>
      <c r="Y50" s="23"/>
      <c r="Z50" s="23"/>
      <c r="AA50" s="23"/>
      <c r="AB50" s="23"/>
      <c r="AC50" s="23"/>
    </row>
    <row r="51" spans="1:29" s="22" customFormat="1" ht="14.25" x14ac:dyDescent="0.25">
      <c r="A51" s="45"/>
      <c r="B51" s="45"/>
      <c r="C51" s="45"/>
      <c r="D51" s="46"/>
      <c r="E51" s="46"/>
      <c r="F51" s="46"/>
      <c r="G51" s="47"/>
      <c r="H51" s="48"/>
      <c r="I51" s="48"/>
      <c r="J51" s="48"/>
      <c r="K51" s="45"/>
      <c r="L51" s="45"/>
      <c r="M51" s="45"/>
      <c r="N51" s="49"/>
      <c r="O51" s="45"/>
      <c r="P51" s="45"/>
      <c r="Q51" s="45"/>
      <c r="R51" s="45"/>
      <c r="S51" s="45"/>
      <c r="T51" s="45"/>
      <c r="U51" s="45"/>
      <c r="V51" s="45"/>
      <c r="X51" s="23"/>
      <c r="Y51" s="23"/>
      <c r="Z51" s="23"/>
      <c r="AA51" s="23"/>
      <c r="AB51" s="23"/>
      <c r="AC51" s="23"/>
    </row>
    <row r="52" spans="1:29" s="22" customFormat="1" ht="14.25" x14ac:dyDescent="0.25">
      <c r="A52" s="45"/>
      <c r="B52" s="45"/>
      <c r="C52" s="45"/>
      <c r="D52" s="46"/>
      <c r="E52" s="46"/>
      <c r="F52" s="46"/>
      <c r="G52" s="47"/>
      <c r="H52" s="48"/>
      <c r="I52" s="48"/>
      <c r="J52" s="48"/>
      <c r="K52" s="45"/>
      <c r="L52" s="45"/>
      <c r="M52" s="45"/>
      <c r="N52" s="49"/>
      <c r="O52" s="45"/>
      <c r="P52" s="45"/>
      <c r="Q52" s="45"/>
      <c r="R52" s="45"/>
      <c r="S52" s="45"/>
      <c r="T52" s="45"/>
      <c r="U52" s="45"/>
      <c r="V52" s="45"/>
      <c r="X52" s="23"/>
      <c r="Y52" s="23"/>
      <c r="Z52" s="23"/>
      <c r="AA52" s="23"/>
      <c r="AB52" s="23"/>
      <c r="AC52" s="23"/>
    </row>
    <row r="53" spans="1:29" s="22" customFormat="1" ht="14.25" x14ac:dyDescent="0.25">
      <c r="A53" s="45"/>
      <c r="B53" s="45"/>
      <c r="C53" s="45"/>
      <c r="D53" s="46"/>
      <c r="E53" s="46"/>
      <c r="F53" s="46"/>
      <c r="G53" s="47"/>
      <c r="H53" s="48"/>
      <c r="I53" s="48"/>
      <c r="J53" s="48"/>
      <c r="K53" s="45"/>
      <c r="L53" s="45"/>
      <c r="M53" s="45"/>
      <c r="N53" s="49"/>
      <c r="O53" s="45"/>
      <c r="P53" s="45"/>
      <c r="Q53" s="45"/>
      <c r="R53" s="45"/>
      <c r="S53" s="45"/>
      <c r="T53" s="45"/>
      <c r="U53" s="45"/>
      <c r="V53" s="45"/>
      <c r="X53" s="23"/>
      <c r="Y53" s="23"/>
      <c r="Z53" s="23"/>
      <c r="AA53" s="23"/>
      <c r="AB53" s="23"/>
      <c r="AC53" s="23"/>
    </row>
    <row r="54" spans="1:29" s="22" customFormat="1" ht="19.5" x14ac:dyDescent="0.25">
      <c r="A54" s="45"/>
      <c r="B54" s="192" t="s">
        <v>81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45"/>
      <c r="X54" s="23"/>
      <c r="Y54" s="23"/>
      <c r="Z54" s="23"/>
      <c r="AA54" s="23"/>
      <c r="AB54" s="23"/>
      <c r="AC54" s="23"/>
    </row>
    <row r="55" spans="1:29" s="22" customFormat="1" ht="14.25" x14ac:dyDescent="0.25">
      <c r="A55" s="45"/>
      <c r="B55" s="45"/>
      <c r="C55" s="45"/>
      <c r="D55" s="46"/>
      <c r="E55" s="46"/>
      <c r="F55" s="46"/>
      <c r="G55" s="47"/>
      <c r="H55" s="48"/>
      <c r="I55" s="48"/>
      <c r="J55" s="48"/>
      <c r="K55" s="45"/>
      <c r="L55" s="45"/>
      <c r="M55" s="45"/>
      <c r="N55" s="49"/>
      <c r="O55" s="45"/>
      <c r="P55" s="45"/>
      <c r="Q55" s="45"/>
      <c r="R55" s="45"/>
      <c r="S55" s="45"/>
      <c r="T55" s="45"/>
      <c r="U55" s="45"/>
      <c r="V55" s="45"/>
      <c r="X55" s="23"/>
      <c r="Y55" s="23"/>
      <c r="Z55" s="23"/>
      <c r="AA55" s="23"/>
      <c r="AB55" s="23"/>
      <c r="AC55" s="23"/>
    </row>
    <row r="56" spans="1:29" s="22" customFormat="1" ht="14.25" x14ac:dyDescent="0.25">
      <c r="A56" s="45"/>
      <c r="B56" s="45"/>
      <c r="C56" s="45"/>
      <c r="D56" s="46"/>
      <c r="E56" s="46"/>
      <c r="F56" s="46"/>
      <c r="G56" s="47"/>
      <c r="H56" s="48"/>
      <c r="I56" s="48"/>
      <c r="J56" s="48"/>
      <c r="K56" s="45"/>
      <c r="L56" s="45"/>
      <c r="M56" s="45"/>
      <c r="N56" s="49"/>
      <c r="O56" s="45"/>
      <c r="P56" s="45"/>
      <c r="Q56" s="45"/>
      <c r="R56" s="45"/>
      <c r="S56" s="45"/>
      <c r="T56" s="45"/>
      <c r="U56" s="45"/>
      <c r="V56" s="45"/>
      <c r="X56" s="23"/>
      <c r="Y56" s="23"/>
      <c r="Z56" s="23"/>
      <c r="AA56" s="23"/>
      <c r="AB56" s="23"/>
      <c r="AC56" s="23"/>
    </row>
    <row r="57" spans="1:29" s="22" customFormat="1" ht="14.25" x14ac:dyDescent="0.25">
      <c r="A57" s="45"/>
      <c r="B57" s="45"/>
      <c r="C57" s="45"/>
      <c r="D57" s="46"/>
      <c r="E57" s="46"/>
      <c r="F57" s="46"/>
      <c r="G57" s="47"/>
      <c r="H57" s="48"/>
      <c r="I57" s="48"/>
      <c r="J57" s="48"/>
      <c r="K57" s="45"/>
      <c r="L57" s="45"/>
      <c r="M57" s="45"/>
      <c r="N57" s="49"/>
      <c r="O57" s="45"/>
      <c r="P57" s="45"/>
      <c r="Q57" s="45"/>
      <c r="R57" s="45"/>
      <c r="S57" s="45"/>
      <c r="T57" s="45"/>
      <c r="U57" s="45"/>
      <c r="V57" s="45"/>
      <c r="X57" s="23"/>
      <c r="Y57" s="23"/>
      <c r="Z57" s="23"/>
      <c r="AA57" s="23"/>
      <c r="AB57" s="23"/>
      <c r="AC57" s="23"/>
    </row>
    <row r="58" spans="1:29" s="24" customFormat="1" ht="30" customHeight="1" x14ac:dyDescent="0.25">
      <c r="A58" s="51"/>
      <c r="B58" s="314" t="s">
        <v>28</v>
      </c>
      <c r="C58" s="314"/>
      <c r="D58" s="314"/>
      <c r="E58" s="57"/>
      <c r="F58" s="57"/>
      <c r="G58" s="189"/>
      <c r="H58" s="190"/>
      <c r="I58" s="190"/>
      <c r="J58" s="190"/>
      <c r="K58" s="190"/>
      <c r="L58" s="190"/>
      <c r="M58" s="190"/>
      <c r="N58" s="190"/>
      <c r="O58" s="190"/>
      <c r="P58" s="191"/>
      <c r="Q58" s="51"/>
      <c r="R58" s="51"/>
      <c r="S58" s="51"/>
      <c r="T58" s="51"/>
      <c r="U58" s="51"/>
      <c r="V58" s="51"/>
      <c r="X58" s="25"/>
      <c r="Y58" s="25"/>
      <c r="Z58" s="25"/>
      <c r="AA58" s="25"/>
      <c r="AB58" s="25"/>
      <c r="AC58" s="25"/>
    </row>
    <row r="59" spans="1:29" s="24" customFormat="1" ht="15" x14ac:dyDescent="0.25">
      <c r="A59" s="51"/>
      <c r="B59" s="58"/>
      <c r="C59" s="51"/>
      <c r="D59" s="57"/>
      <c r="E59" s="57"/>
      <c r="F59" s="57"/>
      <c r="G59" s="59"/>
      <c r="H59" s="60"/>
      <c r="I59" s="60"/>
      <c r="J59" s="60"/>
      <c r="K59" s="51"/>
      <c r="L59" s="51"/>
      <c r="M59" s="51"/>
      <c r="N59" s="61"/>
      <c r="O59" s="51"/>
      <c r="P59" s="51"/>
      <c r="Q59" s="51"/>
      <c r="R59" s="51"/>
      <c r="S59" s="51"/>
      <c r="T59" s="51"/>
      <c r="U59" s="51"/>
      <c r="V59" s="51"/>
      <c r="X59" s="25"/>
      <c r="Y59" s="25"/>
      <c r="Z59" s="25"/>
      <c r="AA59" s="25"/>
      <c r="AB59" s="25"/>
      <c r="AC59" s="25"/>
    </row>
    <row r="60" spans="1:29" s="24" customFormat="1" ht="30" customHeight="1" x14ac:dyDescent="0.25">
      <c r="A60" s="51"/>
      <c r="B60" s="314" t="s">
        <v>29</v>
      </c>
      <c r="C60" s="315"/>
      <c r="D60" s="196"/>
      <c r="E60" s="197"/>
      <c r="F60" s="197"/>
      <c r="G60" s="197"/>
      <c r="H60" s="197"/>
      <c r="I60" s="197"/>
      <c r="J60" s="197"/>
      <c r="K60" s="197"/>
      <c r="L60" s="197"/>
      <c r="M60" s="197"/>
      <c r="N60" s="198"/>
      <c r="O60" s="51"/>
      <c r="P60" s="62" t="s">
        <v>31</v>
      </c>
      <c r="Q60" s="193"/>
      <c r="R60" s="194"/>
      <c r="S60" s="194"/>
      <c r="T60" s="194"/>
      <c r="U60" s="195"/>
      <c r="V60" s="51"/>
      <c r="X60" s="25"/>
      <c r="Y60" s="25"/>
      <c r="Z60" s="25"/>
      <c r="AA60" s="25"/>
      <c r="AB60" s="25"/>
      <c r="AC60" s="25"/>
    </row>
    <row r="61" spans="1:29" s="24" customFormat="1" ht="15" x14ac:dyDescent="0.25">
      <c r="A61" s="51"/>
      <c r="B61" s="58"/>
      <c r="C61" s="51"/>
      <c r="D61" s="57"/>
      <c r="E61" s="57"/>
      <c r="F61" s="57"/>
      <c r="G61" s="59"/>
      <c r="H61" s="60"/>
      <c r="I61" s="60"/>
      <c r="J61" s="60"/>
      <c r="K61" s="51"/>
      <c r="L61" s="51"/>
      <c r="M61" s="51"/>
      <c r="N61" s="61"/>
      <c r="O61" s="51"/>
      <c r="P61" s="51"/>
      <c r="Q61" s="51"/>
      <c r="R61" s="51"/>
      <c r="S61" s="51"/>
      <c r="T61" s="51"/>
      <c r="U61" s="51"/>
      <c r="V61" s="51"/>
      <c r="X61" s="25"/>
      <c r="Y61" s="25"/>
      <c r="Z61" s="25"/>
      <c r="AA61" s="25"/>
      <c r="AB61" s="25"/>
      <c r="AC61" s="25"/>
    </row>
    <row r="62" spans="1:29" s="24" customFormat="1" ht="24.75" customHeight="1" x14ac:dyDescent="0.25">
      <c r="A62" s="51"/>
      <c r="B62" s="314" t="s">
        <v>30</v>
      </c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61"/>
      <c r="O62" s="51"/>
      <c r="P62" s="51"/>
      <c r="Q62" s="51"/>
      <c r="R62" s="51"/>
      <c r="S62" s="51"/>
      <c r="T62" s="51"/>
      <c r="U62" s="51"/>
      <c r="V62" s="51"/>
      <c r="X62" s="25"/>
      <c r="Y62" s="25"/>
      <c r="Z62" s="25"/>
      <c r="AA62" s="25"/>
      <c r="AB62" s="25"/>
      <c r="AC62" s="25"/>
    </row>
    <row r="63" spans="1:29" s="24" customFormat="1" ht="15" x14ac:dyDescent="0.25">
      <c r="A63" s="51"/>
      <c r="B63" s="51"/>
      <c r="C63" s="51"/>
      <c r="D63" s="57"/>
      <c r="E63" s="57"/>
      <c r="F63" s="57"/>
      <c r="G63" s="59"/>
      <c r="H63" s="60"/>
      <c r="I63" s="60"/>
      <c r="J63" s="60"/>
      <c r="K63" s="51"/>
      <c r="L63" s="51"/>
      <c r="M63" s="51"/>
      <c r="N63" s="61"/>
      <c r="O63" s="51"/>
      <c r="P63" s="51"/>
      <c r="Q63" s="51"/>
      <c r="R63" s="51"/>
      <c r="S63" s="51"/>
      <c r="T63" s="51"/>
      <c r="U63" s="51"/>
      <c r="V63" s="51"/>
      <c r="X63" s="25"/>
      <c r="Y63" s="25"/>
      <c r="Z63" s="25"/>
      <c r="AA63" s="25"/>
      <c r="AB63" s="25"/>
      <c r="AC63" s="25"/>
    </row>
    <row r="64" spans="1:29" s="24" customFormat="1" ht="30" customHeight="1" x14ac:dyDescent="0.25">
      <c r="A64" s="51"/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1"/>
      <c r="V64" s="51"/>
      <c r="X64" s="25"/>
      <c r="Y64" s="25"/>
      <c r="Z64" s="25"/>
      <c r="AA64" s="25"/>
      <c r="AB64" s="25"/>
      <c r="AC64" s="25"/>
    </row>
    <row r="65" spans="1:29" s="24" customFormat="1" ht="15" x14ac:dyDescent="0.25">
      <c r="A65" s="51"/>
      <c r="B65" s="319" t="s">
        <v>54</v>
      </c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51"/>
      <c r="X65" s="25"/>
      <c r="Y65" s="25"/>
      <c r="Z65" s="25"/>
      <c r="AA65" s="25"/>
      <c r="AB65" s="25"/>
      <c r="AC65" s="25"/>
    </row>
    <row r="66" spans="1:29" s="24" customFormat="1" ht="15" x14ac:dyDescent="0.25">
      <c r="A66" s="51"/>
      <c r="B66" s="51"/>
      <c r="C66" s="51"/>
      <c r="D66" s="57"/>
      <c r="E66" s="57"/>
      <c r="F66" s="57"/>
      <c r="G66" s="59"/>
      <c r="H66" s="60"/>
      <c r="I66" s="60"/>
      <c r="J66" s="60"/>
      <c r="K66" s="51"/>
      <c r="L66" s="51"/>
      <c r="M66" s="51"/>
      <c r="N66" s="61"/>
      <c r="O66" s="51"/>
      <c r="P66" s="51"/>
      <c r="Q66" s="51"/>
      <c r="R66" s="51"/>
      <c r="S66" s="51"/>
      <c r="T66" s="51"/>
      <c r="U66" s="51"/>
      <c r="V66" s="51"/>
      <c r="X66" s="25"/>
      <c r="Y66" s="25"/>
      <c r="Z66" s="25"/>
      <c r="AA66" s="25"/>
      <c r="AB66" s="25"/>
      <c r="AC66" s="25"/>
    </row>
    <row r="67" spans="1:29" s="24" customFormat="1" ht="30" customHeight="1" x14ac:dyDescent="0.25">
      <c r="A67" s="51"/>
      <c r="B67" s="249" t="s">
        <v>32</v>
      </c>
      <c r="C67" s="249"/>
      <c r="D67" s="249"/>
      <c r="E67" s="57"/>
      <c r="F67" s="57"/>
      <c r="G67" s="189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1"/>
      <c r="V67" s="51"/>
      <c r="X67" s="25"/>
      <c r="Y67" s="25"/>
      <c r="Z67" s="25"/>
      <c r="AA67" s="25"/>
      <c r="AB67" s="25"/>
      <c r="AC67" s="25"/>
    </row>
    <row r="68" spans="1:29" s="24" customFormat="1" ht="15" x14ac:dyDescent="0.25">
      <c r="A68" s="51"/>
      <c r="B68" s="51"/>
      <c r="C68" s="51"/>
      <c r="D68" s="57"/>
      <c r="E68" s="57"/>
      <c r="F68" s="57"/>
      <c r="G68" s="59"/>
      <c r="H68" s="60"/>
      <c r="I68" s="60"/>
      <c r="J68" s="60"/>
      <c r="K68" s="51"/>
      <c r="L68" s="51"/>
      <c r="M68" s="51"/>
      <c r="N68" s="61"/>
      <c r="O68" s="51"/>
      <c r="P68" s="51"/>
      <c r="Q68" s="51"/>
      <c r="R68" s="51"/>
      <c r="S68" s="51"/>
      <c r="T68" s="51"/>
      <c r="U68" s="51"/>
      <c r="V68" s="51"/>
      <c r="X68" s="25"/>
      <c r="Y68" s="25"/>
      <c r="Z68" s="25"/>
      <c r="AA68" s="25"/>
      <c r="AB68" s="25"/>
      <c r="AC68" s="25"/>
    </row>
    <row r="69" spans="1:29" s="24" customFormat="1" ht="30" customHeight="1" x14ac:dyDescent="0.25">
      <c r="A69" s="51"/>
      <c r="B69" s="249" t="s">
        <v>33</v>
      </c>
      <c r="C69" s="249"/>
      <c r="D69" s="249"/>
      <c r="E69" s="57"/>
      <c r="F69" s="57"/>
      <c r="G69" s="189"/>
      <c r="H69" s="190"/>
      <c r="I69" s="190"/>
      <c r="J69" s="191"/>
      <c r="K69" s="51"/>
      <c r="L69" s="249" t="s">
        <v>34</v>
      </c>
      <c r="M69" s="249"/>
      <c r="N69" s="249"/>
      <c r="O69" s="63"/>
      <c r="P69" s="316"/>
      <c r="Q69" s="317"/>
      <c r="R69" s="317"/>
      <c r="S69" s="318"/>
      <c r="T69" s="63"/>
      <c r="U69" s="51"/>
      <c r="V69" s="51"/>
      <c r="X69" s="25"/>
      <c r="Y69" s="25"/>
      <c r="Z69" s="25"/>
      <c r="AA69" s="25"/>
      <c r="AB69" s="25"/>
      <c r="AC69" s="25"/>
    </row>
    <row r="70" spans="1:29" s="24" customFormat="1" ht="15" x14ac:dyDescent="0.25">
      <c r="A70" s="51"/>
      <c r="B70" s="51"/>
      <c r="C70" s="51"/>
      <c r="D70" s="57"/>
      <c r="E70" s="57"/>
      <c r="F70" s="57"/>
      <c r="G70" s="59"/>
      <c r="H70" s="60"/>
      <c r="I70" s="60"/>
      <c r="J70" s="60"/>
      <c r="K70" s="51"/>
      <c r="L70" s="51"/>
      <c r="M70" s="51"/>
      <c r="N70" s="61"/>
      <c r="O70" s="51"/>
      <c r="P70" s="51"/>
      <c r="Q70" s="51"/>
      <c r="R70" s="51"/>
      <c r="S70" s="51"/>
      <c r="T70" s="51"/>
      <c r="U70" s="51"/>
      <c r="V70" s="51"/>
      <c r="X70" s="25"/>
      <c r="Y70" s="25"/>
      <c r="Z70" s="25"/>
      <c r="AA70" s="25"/>
      <c r="AB70" s="25"/>
      <c r="AC70" s="25"/>
    </row>
    <row r="71" spans="1:29" s="24" customFormat="1" ht="15" x14ac:dyDescent="0.25">
      <c r="A71" s="51"/>
      <c r="B71" s="51"/>
      <c r="C71" s="51"/>
      <c r="D71" s="57"/>
      <c r="E71" s="57"/>
      <c r="F71" s="57"/>
      <c r="G71" s="59"/>
      <c r="H71" s="60"/>
      <c r="I71" s="60"/>
      <c r="J71" s="60"/>
      <c r="K71" s="51"/>
      <c r="L71" s="51"/>
      <c r="M71" s="51"/>
      <c r="N71" s="61"/>
      <c r="O71" s="51"/>
      <c r="P71" s="51"/>
      <c r="Q71" s="51"/>
      <c r="R71" s="51"/>
      <c r="S71" s="51"/>
      <c r="T71" s="51"/>
      <c r="U71" s="51"/>
      <c r="V71" s="51"/>
      <c r="X71" s="25"/>
      <c r="Y71" s="25"/>
      <c r="Z71" s="25"/>
      <c r="AA71" s="25"/>
      <c r="AB71" s="25"/>
      <c r="AC71" s="25"/>
    </row>
    <row r="72" spans="1:29" s="24" customFormat="1" ht="30" customHeight="1" x14ac:dyDescent="0.25">
      <c r="A72" s="51"/>
      <c r="B72" s="248" t="s">
        <v>50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51"/>
      <c r="X72" s="25"/>
      <c r="Y72" s="25"/>
      <c r="Z72" s="25"/>
      <c r="AA72" s="25"/>
      <c r="AB72" s="25"/>
      <c r="AC72" s="25"/>
    </row>
    <row r="73" spans="1:29" s="24" customFormat="1" ht="30" customHeight="1" x14ac:dyDescent="0.25">
      <c r="A73" s="51"/>
      <c r="B73" s="248" t="s">
        <v>51</v>
      </c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51"/>
      <c r="X73" s="25"/>
      <c r="Y73" s="25"/>
      <c r="Z73" s="25"/>
      <c r="AA73" s="25"/>
      <c r="AB73" s="25"/>
      <c r="AC73" s="25"/>
    </row>
    <row r="74" spans="1:29" s="24" customFormat="1" ht="30" customHeight="1" x14ac:dyDescent="0.25">
      <c r="A74" s="51"/>
      <c r="B74" s="248" t="s">
        <v>52</v>
      </c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51"/>
      <c r="X74" s="25"/>
      <c r="Y74" s="25"/>
      <c r="Z74" s="25"/>
      <c r="AA74" s="25"/>
      <c r="AB74" s="25"/>
      <c r="AC74" s="25"/>
    </row>
    <row r="75" spans="1:29" s="24" customFormat="1" ht="30" customHeight="1" x14ac:dyDescent="0.25">
      <c r="A75" s="51"/>
      <c r="B75" s="248" t="s">
        <v>53</v>
      </c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51"/>
      <c r="X75" s="25"/>
      <c r="Y75" s="25"/>
      <c r="Z75" s="25"/>
      <c r="AA75" s="25"/>
      <c r="AB75" s="25"/>
      <c r="AC75" s="25"/>
    </row>
    <row r="76" spans="1:29" s="24" customFormat="1" ht="30" customHeight="1" x14ac:dyDescent="0.25">
      <c r="A76" s="51"/>
      <c r="B76" s="248" t="s">
        <v>85</v>
      </c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51"/>
      <c r="X76" s="25"/>
      <c r="Y76" s="25"/>
      <c r="Z76" s="25"/>
      <c r="AA76" s="25"/>
      <c r="AB76" s="25"/>
      <c r="AC76" s="25"/>
    </row>
    <row r="77" spans="1:29" s="24" customFormat="1" ht="15" x14ac:dyDescent="0.25">
      <c r="A77" s="51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51"/>
      <c r="X77" s="26"/>
      <c r="Y77" s="26"/>
      <c r="Z77" s="26"/>
      <c r="AA77" s="26"/>
      <c r="AB77" s="26"/>
      <c r="AC77" s="26"/>
    </row>
    <row r="78" spans="1:29" s="24" customFormat="1" ht="15" x14ac:dyDescent="0.25">
      <c r="A78" s="51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51"/>
      <c r="X78" s="26"/>
      <c r="Y78" s="26"/>
      <c r="Z78" s="26"/>
      <c r="AA78" s="26"/>
      <c r="AB78" s="26"/>
      <c r="AC78" s="26"/>
    </row>
    <row r="79" spans="1:29" s="24" customFormat="1" ht="15" x14ac:dyDescent="0.25">
      <c r="A79" s="51"/>
      <c r="B79" s="51"/>
      <c r="C79" s="51"/>
      <c r="D79" s="57"/>
      <c r="E79" s="57"/>
      <c r="F79" s="57"/>
      <c r="G79" s="59"/>
      <c r="H79" s="60"/>
      <c r="I79" s="60"/>
      <c r="J79" s="60"/>
      <c r="K79" s="51"/>
      <c r="L79" s="51"/>
      <c r="M79" s="51"/>
      <c r="N79" s="61"/>
      <c r="O79" s="51"/>
      <c r="P79" s="51"/>
      <c r="Q79" s="51"/>
      <c r="R79" s="51"/>
      <c r="S79" s="51"/>
      <c r="T79" s="51"/>
      <c r="U79" s="51"/>
      <c r="V79" s="51"/>
      <c r="X79" s="25"/>
      <c r="Y79" s="25"/>
      <c r="Z79" s="25"/>
      <c r="AA79" s="25"/>
      <c r="AB79" s="25"/>
      <c r="AC79" s="25"/>
    </row>
    <row r="80" spans="1:29" s="22" customFormat="1" ht="14.25" x14ac:dyDescent="0.25">
      <c r="A80" s="45"/>
      <c r="B80" s="45"/>
      <c r="C80" s="45"/>
      <c r="D80" s="46"/>
      <c r="E80" s="46"/>
      <c r="F80" s="46"/>
      <c r="G80" s="47"/>
      <c r="H80" s="48"/>
      <c r="I80" s="48"/>
      <c r="J80" s="48"/>
      <c r="K80" s="45"/>
      <c r="L80" s="45"/>
      <c r="M80" s="45"/>
      <c r="N80" s="49"/>
      <c r="O80" s="45"/>
      <c r="P80" s="45"/>
      <c r="Q80" s="45"/>
      <c r="R80" s="45"/>
      <c r="S80" s="45"/>
      <c r="T80" s="45"/>
      <c r="U80" s="45"/>
      <c r="V80" s="45"/>
      <c r="X80" s="23"/>
      <c r="Y80" s="23"/>
      <c r="Z80" s="23"/>
      <c r="AA80" s="23"/>
      <c r="AB80" s="23"/>
      <c r="AC80" s="23"/>
    </row>
    <row r="81" spans="1:29" s="24" customFormat="1" ht="30" customHeight="1" x14ac:dyDescent="0.25">
      <c r="A81" s="51"/>
      <c r="B81" s="51"/>
      <c r="C81" s="51"/>
      <c r="D81" s="57"/>
      <c r="E81" s="57"/>
      <c r="F81" s="57"/>
      <c r="G81" s="59"/>
      <c r="H81" s="60"/>
      <c r="I81" s="60"/>
      <c r="J81" s="247" t="s">
        <v>36</v>
      </c>
      <c r="K81" s="247"/>
      <c r="L81" s="247"/>
      <c r="M81" s="247"/>
      <c r="N81" s="247"/>
      <c r="O81" s="247"/>
      <c r="P81" s="247"/>
      <c r="Q81" s="51"/>
      <c r="R81" s="51"/>
      <c r="S81" s="51"/>
      <c r="T81" s="51"/>
      <c r="U81" s="51"/>
      <c r="V81" s="51"/>
      <c r="X81" s="25"/>
      <c r="Y81" s="25"/>
      <c r="Z81" s="25"/>
      <c r="AA81" s="25"/>
      <c r="AB81" s="25"/>
      <c r="AC81" s="25"/>
    </row>
    <row r="82" spans="1:29" s="22" customFormat="1" ht="14.25" x14ac:dyDescent="0.25">
      <c r="A82" s="45"/>
      <c r="B82" s="45"/>
      <c r="C82" s="45"/>
      <c r="D82" s="46"/>
      <c r="E82" s="46"/>
      <c r="F82" s="46"/>
      <c r="G82" s="47"/>
      <c r="H82" s="48"/>
      <c r="I82" s="48"/>
      <c r="J82" s="48"/>
      <c r="K82" s="45"/>
      <c r="L82" s="45"/>
      <c r="M82" s="45"/>
      <c r="N82" s="49"/>
      <c r="O82" s="45"/>
      <c r="P82" s="45"/>
      <c r="Q82" s="45"/>
      <c r="R82" s="45"/>
      <c r="S82" s="45"/>
      <c r="T82" s="45"/>
      <c r="U82" s="45"/>
      <c r="V82" s="45"/>
      <c r="X82" s="23"/>
      <c r="Y82" s="23"/>
      <c r="Z82" s="23"/>
      <c r="AA82" s="23"/>
      <c r="AB82" s="23"/>
      <c r="AC82" s="23"/>
    </row>
    <row r="83" spans="1:29" s="22" customFormat="1" ht="30.75" customHeight="1" x14ac:dyDescent="0.25">
      <c r="A83" s="45"/>
      <c r="B83" s="65" t="s">
        <v>37</v>
      </c>
      <c r="C83" s="45"/>
      <c r="D83" s="46"/>
      <c r="E83" s="46"/>
      <c r="F83" s="46"/>
      <c r="G83" s="45"/>
      <c r="H83" s="262">
        <f>S140</f>
        <v>0</v>
      </c>
      <c r="I83" s="263"/>
      <c r="J83" s="263"/>
      <c r="K83" s="263"/>
      <c r="L83" s="264"/>
      <c r="M83" s="45"/>
      <c r="N83" s="45"/>
      <c r="O83" s="45"/>
      <c r="P83" s="45"/>
      <c r="Q83" s="45"/>
      <c r="R83" s="45"/>
      <c r="S83" s="45"/>
      <c r="T83" s="45"/>
      <c r="U83" s="45"/>
      <c r="V83" s="45"/>
      <c r="X83" s="23"/>
      <c r="Y83" s="23"/>
      <c r="Z83" s="23"/>
      <c r="AA83" s="23"/>
      <c r="AB83" s="23"/>
      <c r="AC83" s="23"/>
    </row>
    <row r="84" spans="1:29" s="22" customFormat="1" ht="14.25" x14ac:dyDescent="0.25">
      <c r="A84" s="45"/>
      <c r="B84" s="45"/>
      <c r="C84" s="45"/>
      <c r="D84" s="46"/>
      <c r="E84" s="46"/>
      <c r="F84" s="46"/>
      <c r="G84" s="47"/>
      <c r="H84" s="48"/>
      <c r="I84" s="48"/>
      <c r="J84" s="48"/>
      <c r="K84" s="45"/>
      <c r="L84" s="45"/>
      <c r="M84" s="45"/>
      <c r="N84" s="49"/>
      <c r="O84" s="45"/>
      <c r="P84" s="45"/>
      <c r="Q84" s="45"/>
      <c r="R84" s="45"/>
      <c r="S84" s="45"/>
      <c r="T84" s="45"/>
      <c r="U84" s="45"/>
      <c r="V84" s="45"/>
      <c r="X84" s="23"/>
      <c r="Y84" s="23"/>
      <c r="Z84" s="23"/>
      <c r="AA84" s="23"/>
      <c r="AB84" s="23"/>
      <c r="AC84" s="23"/>
    </row>
    <row r="85" spans="1:29" s="22" customFormat="1" ht="30.75" customHeight="1" x14ac:dyDescent="0.25">
      <c r="A85" s="45"/>
      <c r="B85" s="65" t="s">
        <v>38</v>
      </c>
      <c r="C85" s="45"/>
      <c r="D85" s="46"/>
      <c r="E85" s="46"/>
      <c r="F85" s="46"/>
      <c r="G85" s="45"/>
      <c r="H85" s="189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1"/>
      <c r="T85" s="66"/>
      <c r="U85" s="45"/>
      <c r="V85" s="45"/>
      <c r="X85" s="23"/>
      <c r="Y85" s="23"/>
      <c r="Z85" s="23"/>
      <c r="AA85" s="23"/>
      <c r="AB85" s="23"/>
      <c r="AC85" s="23"/>
    </row>
    <row r="86" spans="1:29" s="22" customFormat="1" ht="14.25" x14ac:dyDescent="0.25">
      <c r="A86" s="45"/>
      <c r="B86" s="45"/>
      <c r="C86" s="45"/>
      <c r="D86" s="46"/>
      <c r="E86" s="46"/>
      <c r="F86" s="46"/>
      <c r="G86" s="47"/>
      <c r="H86" s="48"/>
      <c r="I86" s="48"/>
      <c r="J86" s="48"/>
      <c r="K86" s="45"/>
      <c r="L86" s="45"/>
      <c r="M86" s="45"/>
      <c r="N86" s="49"/>
      <c r="O86" s="45"/>
      <c r="P86" s="45"/>
      <c r="Q86" s="45"/>
      <c r="R86" s="45"/>
      <c r="S86" s="45"/>
      <c r="T86" s="45"/>
      <c r="U86" s="45"/>
      <c r="V86" s="45"/>
      <c r="X86" s="23"/>
      <c r="Y86" s="23"/>
      <c r="Z86" s="23"/>
      <c r="AA86" s="23"/>
      <c r="AB86" s="23"/>
      <c r="AC86" s="23"/>
    </row>
    <row r="87" spans="1:29" s="22" customFormat="1" ht="14.25" x14ac:dyDescent="0.25">
      <c r="A87" s="45"/>
      <c r="B87" s="45"/>
      <c r="C87" s="45"/>
      <c r="D87" s="46"/>
      <c r="E87" s="46"/>
      <c r="F87" s="46"/>
      <c r="G87" s="47"/>
      <c r="H87" s="48"/>
      <c r="I87" s="48"/>
      <c r="J87" s="48"/>
      <c r="K87" s="45"/>
      <c r="L87" s="45"/>
      <c r="M87" s="45"/>
      <c r="N87" s="49"/>
      <c r="O87" s="45"/>
      <c r="P87" s="45"/>
      <c r="Q87" s="45"/>
      <c r="R87" s="45"/>
      <c r="S87" s="45"/>
      <c r="T87" s="45"/>
      <c r="U87" s="45"/>
      <c r="V87" s="45"/>
      <c r="X87" s="23"/>
      <c r="Y87" s="23"/>
      <c r="Z87" s="23"/>
      <c r="AA87" s="23"/>
      <c r="AB87" s="23"/>
      <c r="AC87" s="23"/>
    </row>
    <row r="88" spans="1:29" s="20" customFormat="1" ht="21.75" customHeight="1" x14ac:dyDescent="0.25">
      <c r="A88" s="50"/>
      <c r="B88" s="50"/>
      <c r="C88" s="50"/>
      <c r="D88" s="67"/>
      <c r="E88" s="67"/>
      <c r="F88" s="67"/>
      <c r="G88" s="68"/>
      <c r="H88" s="69"/>
      <c r="I88" s="69"/>
      <c r="J88" s="258" t="s">
        <v>89</v>
      </c>
      <c r="K88" s="258"/>
      <c r="L88" s="259"/>
      <c r="M88" s="260">
        <f>U142</f>
        <v>1</v>
      </c>
      <c r="N88" s="261"/>
      <c r="O88" s="50"/>
      <c r="P88" s="50"/>
      <c r="Q88" s="50"/>
      <c r="R88" s="50"/>
      <c r="S88" s="50"/>
      <c r="T88" s="50"/>
      <c r="U88" s="50"/>
      <c r="V88" s="50"/>
      <c r="X88" s="39"/>
      <c r="Y88" s="39"/>
      <c r="Z88" s="39"/>
      <c r="AA88" s="39"/>
      <c r="AB88" s="39"/>
      <c r="AC88" s="39"/>
    </row>
    <row r="89" spans="1:29" s="20" customFormat="1" x14ac:dyDescent="0.25">
      <c r="A89" s="50"/>
      <c r="B89" s="50"/>
      <c r="C89" s="50"/>
      <c r="D89" s="67"/>
      <c r="E89" s="67"/>
      <c r="F89" s="67"/>
      <c r="G89" s="68"/>
      <c r="H89" s="69"/>
      <c r="I89" s="69"/>
      <c r="J89" s="69"/>
      <c r="K89" s="50"/>
      <c r="L89" s="50"/>
      <c r="M89" s="50"/>
      <c r="N89" s="70"/>
      <c r="O89" s="50"/>
      <c r="P89" s="50"/>
      <c r="Q89" s="50"/>
      <c r="R89" s="50"/>
      <c r="S89" s="50"/>
      <c r="T89" s="50"/>
      <c r="U89" s="50"/>
      <c r="V89" s="50"/>
      <c r="X89" s="21"/>
      <c r="Y89" s="21"/>
      <c r="Z89" s="21"/>
      <c r="AA89" s="21"/>
      <c r="AB89" s="21"/>
      <c r="AC89" s="21"/>
    </row>
    <row r="90" spans="1:29" s="20" customFormat="1" x14ac:dyDescent="0.25">
      <c r="A90" s="50"/>
      <c r="B90" s="50"/>
      <c r="C90" s="50"/>
      <c r="D90" s="67"/>
      <c r="E90" s="67"/>
      <c r="F90" s="67"/>
      <c r="G90" s="68"/>
      <c r="H90" s="69"/>
      <c r="I90" s="69"/>
      <c r="J90" s="69"/>
      <c r="K90" s="50"/>
      <c r="L90" s="50"/>
      <c r="M90" s="50"/>
      <c r="N90" s="70"/>
      <c r="O90" s="50"/>
      <c r="P90" s="50"/>
      <c r="Q90" s="50"/>
      <c r="R90" s="50"/>
      <c r="S90" s="50"/>
      <c r="T90" s="50"/>
      <c r="U90" s="50"/>
      <c r="V90" s="50"/>
      <c r="X90" s="21"/>
      <c r="Y90" s="21"/>
      <c r="Z90" s="21"/>
      <c r="AA90" s="21"/>
      <c r="AB90" s="21"/>
      <c r="AC90" s="21"/>
    </row>
    <row r="91" spans="1:29" s="20" customFormat="1" x14ac:dyDescent="0.25">
      <c r="A91" s="50"/>
      <c r="B91" s="50"/>
      <c r="C91" s="50"/>
      <c r="D91" s="67"/>
      <c r="E91" s="67"/>
      <c r="F91" s="67"/>
      <c r="G91" s="68"/>
      <c r="H91" s="69"/>
      <c r="I91" s="69"/>
      <c r="J91" s="69"/>
      <c r="K91" s="50"/>
      <c r="L91" s="50"/>
      <c r="M91" s="50"/>
      <c r="N91" s="70"/>
      <c r="O91" s="50"/>
      <c r="P91" s="50"/>
      <c r="Q91" s="50"/>
      <c r="R91" s="50"/>
      <c r="S91" s="50"/>
      <c r="T91" s="50"/>
      <c r="U91" s="50"/>
      <c r="V91" s="50"/>
      <c r="X91" s="21"/>
      <c r="Y91" s="21"/>
      <c r="Z91" s="21"/>
      <c r="AA91" s="21"/>
      <c r="AB91" s="21"/>
      <c r="AC91" s="21"/>
    </row>
    <row r="92" spans="1:29" s="20" customFormat="1" x14ac:dyDescent="0.25">
      <c r="A92" s="50"/>
      <c r="B92" s="50"/>
      <c r="C92" s="50"/>
      <c r="D92" s="67"/>
      <c r="E92" s="67"/>
      <c r="F92" s="67"/>
      <c r="G92" s="68"/>
      <c r="H92" s="69"/>
      <c r="I92" s="69"/>
      <c r="J92" s="69"/>
      <c r="K92" s="50"/>
      <c r="L92" s="50"/>
      <c r="M92" s="50"/>
      <c r="N92" s="70"/>
      <c r="O92" s="50"/>
      <c r="P92" s="50"/>
      <c r="Q92" s="50"/>
      <c r="R92" s="50"/>
      <c r="S92" s="50"/>
      <c r="T92" s="50"/>
      <c r="U92" s="50"/>
      <c r="V92" s="50"/>
      <c r="X92" s="21"/>
      <c r="Y92" s="21"/>
      <c r="Z92" s="21"/>
      <c r="AA92" s="21"/>
      <c r="AB92" s="21"/>
      <c r="AC92" s="21"/>
    </row>
    <row r="93" spans="1:29" x14ac:dyDescent="0.25"/>
    <row r="94" spans="1:29" ht="12.75" customHeight="1" thickBot="1" x14ac:dyDescent="0.3">
      <c r="A94" s="76"/>
      <c r="B94" s="76"/>
      <c r="C94" s="76"/>
      <c r="D94" s="77"/>
      <c r="E94" s="77"/>
      <c r="F94" s="77"/>
      <c r="G94" s="78"/>
      <c r="H94" s="79"/>
      <c r="I94" s="79"/>
      <c r="J94" s="79"/>
      <c r="K94" s="76"/>
      <c r="L94" s="76"/>
      <c r="M94" s="76"/>
      <c r="N94" s="80"/>
      <c r="O94" s="76"/>
      <c r="P94" s="76"/>
      <c r="Q94" s="76"/>
      <c r="R94" s="76"/>
      <c r="S94" s="76"/>
      <c r="T94" s="76"/>
      <c r="U94" s="76"/>
      <c r="V94" s="76"/>
      <c r="W94" s="1"/>
    </row>
    <row r="95" spans="1:29" s="20" customFormat="1" ht="39.75" customHeight="1" thickTop="1" thickBot="1" x14ac:dyDescent="0.3">
      <c r="A95" s="81"/>
      <c r="B95" s="277" t="s">
        <v>82</v>
      </c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9"/>
      <c r="V95" s="81"/>
      <c r="W95" s="29"/>
      <c r="X95" s="21"/>
      <c r="Y95" s="21"/>
      <c r="Z95" s="21"/>
      <c r="AA95" s="21"/>
      <c r="AB95" s="21"/>
      <c r="AC95" s="21"/>
    </row>
    <row r="96" spans="1:29" s="6" customFormat="1" ht="15" customHeight="1" thickTop="1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4"/>
      <c r="X96" s="5"/>
      <c r="Y96" s="5"/>
      <c r="Z96" s="5"/>
      <c r="AA96" s="5"/>
      <c r="AB96" s="5"/>
      <c r="AC96" s="5"/>
    </row>
    <row r="97" spans="1:30" s="9" customFormat="1" ht="15.75" x14ac:dyDescent="0.25">
      <c r="A97" s="83"/>
      <c r="B97" s="295" t="s">
        <v>25</v>
      </c>
      <c r="C97" s="295"/>
      <c r="D97" s="295"/>
      <c r="E97" s="83"/>
      <c r="F97" s="83"/>
      <c r="G97" s="296" t="s">
        <v>39</v>
      </c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83"/>
      <c r="W97" s="7"/>
      <c r="X97" s="8"/>
      <c r="Y97" s="8"/>
      <c r="Z97" s="8"/>
      <c r="AA97" s="8"/>
      <c r="AB97" s="8"/>
      <c r="AC97" s="8"/>
    </row>
    <row r="98" spans="1:30" s="12" customFormat="1" ht="16.5" thickBot="1" x14ac:dyDescent="0.3">
      <c r="A98" s="84"/>
      <c r="B98" s="83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</row>
    <row r="99" spans="1:30" s="32" customFormat="1" ht="49.5" customHeight="1" thickTop="1" thickBot="1" x14ac:dyDescent="0.3">
      <c r="A99" s="82"/>
      <c r="B99" s="85"/>
      <c r="C99" s="82"/>
      <c r="D99" s="82"/>
      <c r="E99" s="82"/>
      <c r="F99" s="82"/>
      <c r="G99" s="82"/>
      <c r="H99" s="82"/>
      <c r="I99" s="82"/>
      <c r="J99" s="82"/>
      <c r="K99" s="86"/>
      <c r="L99" s="280" t="s">
        <v>77</v>
      </c>
      <c r="M99" s="281"/>
      <c r="N99" s="281"/>
      <c r="O99" s="282"/>
      <c r="P99" s="187">
        <v>1</v>
      </c>
      <c r="Q99" s="76"/>
      <c r="R99" s="283" t="s">
        <v>26</v>
      </c>
      <c r="S99" s="284"/>
      <c r="T99" s="284"/>
      <c r="U99" s="87">
        <f>100%-P99</f>
        <v>0</v>
      </c>
      <c r="V99" s="82"/>
    </row>
    <row r="100" spans="1:30" s="6" customFormat="1" ht="9" customHeight="1" thickTop="1" thickBot="1" x14ac:dyDescent="0.3">
      <c r="A100" s="82"/>
      <c r="B100" s="85"/>
      <c r="C100" s="82"/>
      <c r="D100" s="82"/>
      <c r="E100" s="88"/>
      <c r="F100" s="88"/>
      <c r="G100" s="89"/>
      <c r="H100" s="90"/>
      <c r="I100" s="90"/>
      <c r="J100" s="90"/>
      <c r="K100" s="86"/>
      <c r="L100" s="82"/>
      <c r="M100" s="82"/>
      <c r="N100" s="82"/>
      <c r="O100" s="82"/>
      <c r="P100" s="82"/>
      <c r="Q100" s="76"/>
      <c r="R100" s="82"/>
      <c r="S100" s="82"/>
      <c r="T100" s="82"/>
      <c r="U100" s="82"/>
      <c r="V100" s="82"/>
    </row>
    <row r="101" spans="1:30" s="33" customFormat="1" ht="41.25" customHeight="1" thickTop="1" thickBot="1" x14ac:dyDescent="0.3">
      <c r="A101" s="91"/>
      <c r="B101" s="285" t="s">
        <v>78</v>
      </c>
      <c r="C101" s="286"/>
      <c r="D101" s="286"/>
      <c r="E101" s="286"/>
      <c r="F101" s="286"/>
      <c r="G101" s="286"/>
      <c r="H101" s="286"/>
      <c r="I101" s="286"/>
      <c r="J101" s="287"/>
      <c r="K101" s="86"/>
      <c r="L101" s="288" t="s">
        <v>21</v>
      </c>
      <c r="M101" s="289"/>
      <c r="N101" s="290"/>
      <c r="O101" s="289"/>
      <c r="P101" s="291"/>
      <c r="Q101" s="76"/>
      <c r="R101" s="292" t="s">
        <v>22</v>
      </c>
      <c r="S101" s="293"/>
      <c r="T101" s="293"/>
      <c r="U101" s="294"/>
      <c r="V101" s="91"/>
    </row>
    <row r="102" spans="1:30" s="34" customFormat="1" ht="61.5" thickTop="1" thickBot="1" x14ac:dyDescent="0.3">
      <c r="A102" s="92"/>
      <c r="B102" s="297" t="s">
        <v>11</v>
      </c>
      <c r="C102" s="93" t="s">
        <v>0</v>
      </c>
      <c r="D102" s="93" t="s">
        <v>1</v>
      </c>
      <c r="E102" s="94" t="s">
        <v>23</v>
      </c>
      <c r="F102" s="94" t="s">
        <v>24</v>
      </c>
      <c r="G102" s="95" t="s">
        <v>13</v>
      </c>
      <c r="H102" s="96" t="s">
        <v>18</v>
      </c>
      <c r="I102" s="96" t="s">
        <v>12</v>
      </c>
      <c r="J102" s="97" t="s">
        <v>20</v>
      </c>
      <c r="K102" s="86"/>
      <c r="L102" s="98" t="s">
        <v>13</v>
      </c>
      <c r="M102" s="99" t="s">
        <v>14</v>
      </c>
      <c r="N102" s="100" t="s">
        <v>19</v>
      </c>
      <c r="O102" s="101" t="s">
        <v>12</v>
      </c>
      <c r="P102" s="102" t="s">
        <v>20</v>
      </c>
      <c r="Q102" s="76"/>
      <c r="R102" s="103" t="s">
        <v>13</v>
      </c>
      <c r="S102" s="104" t="s">
        <v>27</v>
      </c>
      <c r="T102" s="104" t="s">
        <v>12</v>
      </c>
      <c r="U102" s="105" t="s">
        <v>20</v>
      </c>
      <c r="V102" s="92"/>
    </row>
    <row r="103" spans="1:30" s="35" customFormat="1" ht="19.5" thickTop="1" x14ac:dyDescent="0.25">
      <c r="A103" s="76"/>
      <c r="B103" s="298"/>
      <c r="C103" s="238" t="s">
        <v>2</v>
      </c>
      <c r="D103" s="106" t="s">
        <v>3</v>
      </c>
      <c r="E103" s="107">
        <v>9745000</v>
      </c>
      <c r="F103" s="108">
        <v>0.10172064029021056</v>
      </c>
      <c r="G103" s="107">
        <v>991604.46606522053</v>
      </c>
      <c r="H103" s="109">
        <v>0.23</v>
      </c>
      <c r="I103" s="109">
        <f>G103*H103</f>
        <v>228069.02719500073</v>
      </c>
      <c r="J103" s="110">
        <f t="shared" ref="J103:J114" si="0">I103*3</f>
        <v>684207.08158500213</v>
      </c>
      <c r="K103" s="86"/>
      <c r="L103" s="111">
        <f t="shared" ref="L103:L114" si="1">ROUND(G103*M103,0)</f>
        <v>991604</v>
      </c>
      <c r="M103" s="112">
        <f>$P$99</f>
        <v>1</v>
      </c>
      <c r="N103" s="41"/>
      <c r="O103" s="113">
        <f>L103*N103</f>
        <v>0</v>
      </c>
      <c r="P103" s="110">
        <f>O103*3</f>
        <v>0</v>
      </c>
      <c r="Q103" s="76"/>
      <c r="R103" s="111">
        <f t="shared" ref="R103:R114" si="2">ROUND(G103-L103,0)</f>
        <v>0</v>
      </c>
      <c r="S103" s="109">
        <v>0.28000000000000003</v>
      </c>
      <c r="T103" s="109">
        <f t="shared" ref="T103:T114" si="3">R103*S103</f>
        <v>0</v>
      </c>
      <c r="U103" s="110">
        <f>T103*3</f>
        <v>0</v>
      </c>
      <c r="V103" s="76"/>
    </row>
    <row r="104" spans="1:30" s="35" customFormat="1" ht="18.75" x14ac:dyDescent="0.25">
      <c r="A104" s="76"/>
      <c r="B104" s="298"/>
      <c r="C104" s="239"/>
      <c r="D104" s="114" t="s">
        <v>4</v>
      </c>
      <c r="E104" s="115">
        <v>9745000</v>
      </c>
      <c r="F104" s="116">
        <v>1.9805548732752112E-2</v>
      </c>
      <c r="G104" s="115">
        <v>193048.66975737954</v>
      </c>
      <c r="H104" s="117">
        <v>0.41</v>
      </c>
      <c r="I104" s="117">
        <f t="shared" ref="I104:I114" si="4">G104*H104</f>
        <v>79149.954600525612</v>
      </c>
      <c r="J104" s="118">
        <f t="shared" si="0"/>
        <v>237449.86380157684</v>
      </c>
      <c r="K104" s="86"/>
      <c r="L104" s="119">
        <f t="shared" si="1"/>
        <v>193049</v>
      </c>
      <c r="M104" s="120">
        <f t="shared" ref="M104:M114" si="5">$P$99</f>
        <v>1</v>
      </c>
      <c r="N104" s="42"/>
      <c r="O104" s="121">
        <f t="shared" ref="O104:O114" si="6">L104*N104</f>
        <v>0</v>
      </c>
      <c r="P104" s="118">
        <f t="shared" ref="P104:P114" si="7">O104*3</f>
        <v>0</v>
      </c>
      <c r="Q104" s="76"/>
      <c r="R104" s="119">
        <f t="shared" si="2"/>
        <v>0</v>
      </c>
      <c r="S104" s="117">
        <v>0.5</v>
      </c>
      <c r="T104" s="117">
        <f t="shared" si="3"/>
        <v>0</v>
      </c>
      <c r="U104" s="118">
        <f t="shared" ref="U104:U114" si="8">T104*3</f>
        <v>0</v>
      </c>
      <c r="V104" s="76"/>
    </row>
    <row r="105" spans="1:30" s="35" customFormat="1" ht="19.5" thickBot="1" x14ac:dyDescent="0.3">
      <c r="A105" s="76"/>
      <c r="B105" s="298"/>
      <c r="C105" s="240"/>
      <c r="D105" s="122" t="s">
        <v>5</v>
      </c>
      <c r="E105" s="123">
        <v>9745000</v>
      </c>
      <c r="F105" s="124">
        <v>6.8456221835398932E-8</v>
      </c>
      <c r="G105" s="123">
        <v>0.66710588178596264</v>
      </c>
      <c r="H105" s="125">
        <v>0.94</v>
      </c>
      <c r="I105" s="125">
        <f t="shared" si="4"/>
        <v>0.6270795288788048</v>
      </c>
      <c r="J105" s="126">
        <f t="shared" si="0"/>
        <v>1.8812385866364143</v>
      </c>
      <c r="K105" s="86"/>
      <c r="L105" s="127">
        <f t="shared" si="1"/>
        <v>1</v>
      </c>
      <c r="M105" s="128">
        <f t="shared" si="5"/>
        <v>1</v>
      </c>
      <c r="N105" s="43"/>
      <c r="O105" s="129">
        <f t="shared" si="6"/>
        <v>0</v>
      </c>
      <c r="P105" s="126">
        <f t="shared" si="7"/>
        <v>0</v>
      </c>
      <c r="Q105" s="76"/>
      <c r="R105" s="127">
        <f t="shared" si="2"/>
        <v>0</v>
      </c>
      <c r="S105" s="125">
        <v>1.1499999999999999</v>
      </c>
      <c r="T105" s="125">
        <f t="shared" si="3"/>
        <v>0</v>
      </c>
      <c r="U105" s="126">
        <f t="shared" si="8"/>
        <v>0</v>
      </c>
      <c r="V105" s="76"/>
    </row>
    <row r="106" spans="1:30" s="35" customFormat="1" ht="19.5" thickTop="1" x14ac:dyDescent="0.25">
      <c r="A106" s="76"/>
      <c r="B106" s="298"/>
      <c r="C106" s="238" t="s">
        <v>6</v>
      </c>
      <c r="D106" s="106" t="s">
        <v>3</v>
      </c>
      <c r="E106" s="107">
        <v>9745000</v>
      </c>
      <c r="F106" s="108">
        <v>0.14683777436226869</v>
      </c>
      <c r="G106" s="107">
        <v>1431420.3334671259</v>
      </c>
      <c r="H106" s="109">
        <v>0.35</v>
      </c>
      <c r="I106" s="109">
        <f t="shared" si="4"/>
        <v>500997.116713494</v>
      </c>
      <c r="J106" s="110">
        <f t="shared" si="0"/>
        <v>1502991.350140482</v>
      </c>
      <c r="K106" s="86"/>
      <c r="L106" s="111">
        <f t="shared" si="1"/>
        <v>1431420</v>
      </c>
      <c r="M106" s="112">
        <f t="shared" si="5"/>
        <v>1</v>
      </c>
      <c r="N106" s="41"/>
      <c r="O106" s="113">
        <f t="shared" si="6"/>
        <v>0</v>
      </c>
      <c r="P106" s="110">
        <f t="shared" si="7"/>
        <v>0</v>
      </c>
      <c r="Q106" s="76"/>
      <c r="R106" s="111">
        <f t="shared" si="2"/>
        <v>0</v>
      </c>
      <c r="S106" s="109">
        <v>0.43</v>
      </c>
      <c r="T106" s="109">
        <f t="shared" si="3"/>
        <v>0</v>
      </c>
      <c r="U106" s="110">
        <f t="shared" si="8"/>
        <v>0</v>
      </c>
      <c r="V106" s="76"/>
    </row>
    <row r="107" spans="1:30" s="35" customFormat="1" ht="18.75" x14ac:dyDescent="0.25">
      <c r="A107" s="76"/>
      <c r="B107" s="298"/>
      <c r="C107" s="239"/>
      <c r="D107" s="114" t="s">
        <v>4</v>
      </c>
      <c r="E107" s="115">
        <v>9745000</v>
      </c>
      <c r="F107" s="116">
        <v>1.4443715157494491E-2</v>
      </c>
      <c r="G107" s="115">
        <v>140785.79872406053</v>
      </c>
      <c r="H107" s="117">
        <v>0.61</v>
      </c>
      <c r="I107" s="117">
        <f t="shared" si="4"/>
        <v>85879.33722167692</v>
      </c>
      <c r="J107" s="118">
        <f t="shared" si="0"/>
        <v>257638.01166503076</v>
      </c>
      <c r="K107" s="86"/>
      <c r="L107" s="119">
        <f t="shared" si="1"/>
        <v>140786</v>
      </c>
      <c r="M107" s="120">
        <f t="shared" si="5"/>
        <v>1</v>
      </c>
      <c r="N107" s="42"/>
      <c r="O107" s="121">
        <f t="shared" si="6"/>
        <v>0</v>
      </c>
      <c r="P107" s="118">
        <f t="shared" si="7"/>
        <v>0</v>
      </c>
      <c r="Q107" s="76"/>
      <c r="R107" s="119">
        <f t="shared" si="2"/>
        <v>0</v>
      </c>
      <c r="S107" s="117">
        <v>0.75</v>
      </c>
      <c r="T107" s="117">
        <f t="shared" si="3"/>
        <v>0</v>
      </c>
      <c r="U107" s="118">
        <f t="shared" si="8"/>
        <v>0</v>
      </c>
      <c r="V107" s="76"/>
    </row>
    <row r="108" spans="1:30" s="35" customFormat="1" ht="19.5" thickBot="1" x14ac:dyDescent="0.3">
      <c r="A108" s="76"/>
      <c r="B108" s="298"/>
      <c r="C108" s="240"/>
      <c r="D108" s="122" t="s">
        <v>5</v>
      </c>
      <c r="E108" s="123">
        <v>9745000</v>
      </c>
      <c r="F108" s="124">
        <v>2.0536866550619678E-7</v>
      </c>
      <c r="G108" s="123">
        <v>2.0013176453578878</v>
      </c>
      <c r="H108" s="125">
        <v>0.98</v>
      </c>
      <c r="I108" s="125">
        <f t="shared" si="4"/>
        <v>1.96129129245073</v>
      </c>
      <c r="J108" s="126">
        <f t="shared" si="0"/>
        <v>5.8838738773521904</v>
      </c>
      <c r="K108" s="86"/>
      <c r="L108" s="127">
        <f t="shared" si="1"/>
        <v>2</v>
      </c>
      <c r="M108" s="128">
        <f t="shared" si="5"/>
        <v>1</v>
      </c>
      <c r="N108" s="43"/>
      <c r="O108" s="129">
        <f t="shared" si="6"/>
        <v>0</v>
      </c>
      <c r="P108" s="126">
        <f t="shared" si="7"/>
        <v>0</v>
      </c>
      <c r="Q108" s="76"/>
      <c r="R108" s="127">
        <f t="shared" si="2"/>
        <v>0</v>
      </c>
      <c r="S108" s="125">
        <v>1.2</v>
      </c>
      <c r="T108" s="125">
        <f t="shared" si="3"/>
        <v>0</v>
      </c>
      <c r="U108" s="126">
        <f t="shared" si="8"/>
        <v>0</v>
      </c>
      <c r="V108" s="76"/>
    </row>
    <row r="109" spans="1:30" s="35" customFormat="1" ht="19.5" thickTop="1" x14ac:dyDescent="0.25">
      <c r="A109" s="76"/>
      <c r="B109" s="298"/>
      <c r="C109" s="238" t="s">
        <v>7</v>
      </c>
      <c r="D109" s="106" t="s">
        <v>3</v>
      </c>
      <c r="E109" s="107">
        <v>9745000</v>
      </c>
      <c r="F109" s="108">
        <v>0.66145495758589412</v>
      </c>
      <c r="G109" s="107">
        <v>6448068.8301986288</v>
      </c>
      <c r="H109" s="109">
        <v>0.43</v>
      </c>
      <c r="I109" s="109">
        <f t="shared" si="4"/>
        <v>2772669.5969854104</v>
      </c>
      <c r="J109" s="110">
        <f t="shared" si="0"/>
        <v>8318008.7909562308</v>
      </c>
      <c r="K109" s="86"/>
      <c r="L109" s="111">
        <f t="shared" si="1"/>
        <v>6448069</v>
      </c>
      <c r="M109" s="112">
        <f t="shared" si="5"/>
        <v>1</v>
      </c>
      <c r="N109" s="41"/>
      <c r="O109" s="113">
        <f t="shared" si="6"/>
        <v>0</v>
      </c>
      <c r="P109" s="110">
        <f t="shared" si="7"/>
        <v>0</v>
      </c>
      <c r="Q109" s="76"/>
      <c r="R109" s="111">
        <f t="shared" si="2"/>
        <v>0</v>
      </c>
      <c r="S109" s="109">
        <v>0.53</v>
      </c>
      <c r="T109" s="109">
        <f t="shared" si="3"/>
        <v>0</v>
      </c>
      <c r="U109" s="110">
        <f t="shared" si="8"/>
        <v>0</v>
      </c>
      <c r="V109" s="76"/>
    </row>
    <row r="110" spans="1:30" s="35" customFormat="1" ht="18.75" x14ac:dyDescent="0.25">
      <c r="A110" s="76"/>
      <c r="B110" s="298"/>
      <c r="C110" s="239"/>
      <c r="D110" s="114" t="s">
        <v>4</v>
      </c>
      <c r="E110" s="115">
        <v>9745000</v>
      </c>
      <c r="F110" s="116">
        <v>4.3332822649918439E-2</v>
      </c>
      <c r="G110" s="115">
        <v>422373.74395820545</v>
      </c>
      <c r="H110" s="117">
        <v>0.82</v>
      </c>
      <c r="I110" s="117">
        <f t="shared" si="4"/>
        <v>346346.47004572843</v>
      </c>
      <c r="J110" s="118">
        <f t="shared" si="0"/>
        <v>1039039.4101371854</v>
      </c>
      <c r="K110" s="86"/>
      <c r="L110" s="119">
        <f t="shared" si="1"/>
        <v>422374</v>
      </c>
      <c r="M110" s="120">
        <f t="shared" si="5"/>
        <v>1</v>
      </c>
      <c r="N110" s="42"/>
      <c r="O110" s="121">
        <f t="shared" si="6"/>
        <v>0</v>
      </c>
      <c r="P110" s="118">
        <f t="shared" si="7"/>
        <v>0</v>
      </c>
      <c r="Q110" s="76"/>
      <c r="R110" s="119">
        <f t="shared" si="2"/>
        <v>0</v>
      </c>
      <c r="S110" s="117">
        <v>1</v>
      </c>
      <c r="T110" s="117">
        <f t="shared" si="3"/>
        <v>0</v>
      </c>
      <c r="U110" s="118">
        <f t="shared" si="8"/>
        <v>0</v>
      </c>
      <c r="V110" s="76"/>
      <c r="AD110" s="3"/>
    </row>
    <row r="111" spans="1:30" s="35" customFormat="1" ht="19.5" thickBot="1" x14ac:dyDescent="0.3">
      <c r="A111" s="76"/>
      <c r="B111" s="298"/>
      <c r="C111" s="240"/>
      <c r="D111" s="122" t="s">
        <v>5</v>
      </c>
      <c r="E111" s="123">
        <v>9745000</v>
      </c>
      <c r="F111" s="124">
        <v>4.7919355284779254E-7</v>
      </c>
      <c r="G111" s="123">
        <v>5</v>
      </c>
      <c r="H111" s="125">
        <v>1.02</v>
      </c>
      <c r="I111" s="125">
        <f t="shared" si="4"/>
        <v>5.0999999999999996</v>
      </c>
      <c r="J111" s="126">
        <f t="shared" si="0"/>
        <v>15.299999999999999</v>
      </c>
      <c r="K111" s="86"/>
      <c r="L111" s="127">
        <f t="shared" si="1"/>
        <v>5</v>
      </c>
      <c r="M111" s="128">
        <f t="shared" si="5"/>
        <v>1</v>
      </c>
      <c r="N111" s="43"/>
      <c r="O111" s="129">
        <f t="shared" si="6"/>
        <v>0</v>
      </c>
      <c r="P111" s="126">
        <f t="shared" si="7"/>
        <v>0</v>
      </c>
      <c r="Q111" s="76"/>
      <c r="R111" s="127">
        <f t="shared" si="2"/>
        <v>0</v>
      </c>
      <c r="S111" s="125">
        <v>1.25</v>
      </c>
      <c r="T111" s="125">
        <f t="shared" si="3"/>
        <v>0</v>
      </c>
      <c r="U111" s="126">
        <f t="shared" si="8"/>
        <v>0</v>
      </c>
      <c r="V111" s="76"/>
    </row>
    <row r="112" spans="1:30" s="35" customFormat="1" ht="19.5" thickTop="1" x14ac:dyDescent="0.25">
      <c r="A112" s="76"/>
      <c r="B112" s="298"/>
      <c r="C112" s="238" t="s">
        <v>9</v>
      </c>
      <c r="D112" s="106" t="s">
        <v>3</v>
      </c>
      <c r="E112" s="107">
        <v>9745000</v>
      </c>
      <c r="F112" s="108">
        <v>8.8690511885506154E-3</v>
      </c>
      <c r="G112" s="107">
        <v>86428.903832425742</v>
      </c>
      <c r="H112" s="109">
        <v>2.46</v>
      </c>
      <c r="I112" s="109">
        <f t="shared" si="4"/>
        <v>212615.10342776732</v>
      </c>
      <c r="J112" s="110">
        <f t="shared" si="0"/>
        <v>637845.31028330198</v>
      </c>
      <c r="K112" s="86"/>
      <c r="L112" s="130">
        <f t="shared" si="1"/>
        <v>86429</v>
      </c>
      <c r="M112" s="131">
        <f t="shared" si="5"/>
        <v>1</v>
      </c>
      <c r="N112" s="44"/>
      <c r="O112" s="132">
        <f t="shared" si="6"/>
        <v>0</v>
      </c>
      <c r="P112" s="133">
        <f t="shared" si="7"/>
        <v>0</v>
      </c>
      <c r="Q112" s="76"/>
      <c r="R112" s="130">
        <f t="shared" si="2"/>
        <v>0</v>
      </c>
      <c r="S112" s="134">
        <v>3</v>
      </c>
      <c r="T112" s="134">
        <f t="shared" si="3"/>
        <v>0</v>
      </c>
      <c r="U112" s="133">
        <f t="shared" si="8"/>
        <v>0</v>
      </c>
      <c r="V112" s="76"/>
    </row>
    <row r="113" spans="1:28" s="35" customFormat="1" ht="18.75" x14ac:dyDescent="0.25">
      <c r="A113" s="76"/>
      <c r="B113" s="298"/>
      <c r="C113" s="239"/>
      <c r="D113" s="114" t="s">
        <v>4</v>
      </c>
      <c r="E113" s="115">
        <v>9745000</v>
      </c>
      <c r="F113" s="116">
        <v>3.1962894537166113E-3</v>
      </c>
      <c r="G113" s="115">
        <v>31147.840726468377</v>
      </c>
      <c r="H113" s="117">
        <v>3.28</v>
      </c>
      <c r="I113" s="117">
        <f t="shared" si="4"/>
        <v>102164.91758281627</v>
      </c>
      <c r="J113" s="118">
        <f t="shared" si="0"/>
        <v>306494.75274844881</v>
      </c>
      <c r="K113" s="86"/>
      <c r="L113" s="119">
        <f t="shared" si="1"/>
        <v>31148</v>
      </c>
      <c r="M113" s="120">
        <f t="shared" si="5"/>
        <v>1</v>
      </c>
      <c r="N113" s="42"/>
      <c r="O113" s="121">
        <f t="shared" si="6"/>
        <v>0</v>
      </c>
      <c r="P113" s="118">
        <f t="shared" si="7"/>
        <v>0</v>
      </c>
      <c r="Q113" s="76"/>
      <c r="R113" s="119">
        <f t="shared" si="2"/>
        <v>0</v>
      </c>
      <c r="S113" s="117">
        <v>4</v>
      </c>
      <c r="T113" s="117">
        <f t="shared" si="3"/>
        <v>0</v>
      </c>
      <c r="U113" s="118">
        <f t="shared" si="8"/>
        <v>0</v>
      </c>
      <c r="V113" s="76"/>
    </row>
    <row r="114" spans="1:28" s="35" customFormat="1" ht="19.5" thickBot="1" x14ac:dyDescent="0.3">
      <c r="A114" s="76"/>
      <c r="B114" s="299"/>
      <c r="C114" s="240"/>
      <c r="D114" s="122" t="s">
        <v>5</v>
      </c>
      <c r="E114" s="123">
        <v>9745000</v>
      </c>
      <c r="F114" s="124">
        <v>1.1706013933853218E-5</v>
      </c>
      <c r="G114" s="123">
        <v>114.07510578539961</v>
      </c>
      <c r="H114" s="125">
        <v>4.51</v>
      </c>
      <c r="I114" s="125">
        <f t="shared" si="4"/>
        <v>514.47872709215221</v>
      </c>
      <c r="J114" s="126">
        <f t="shared" si="0"/>
        <v>1543.4361812764566</v>
      </c>
      <c r="K114" s="86"/>
      <c r="L114" s="127">
        <f t="shared" si="1"/>
        <v>114</v>
      </c>
      <c r="M114" s="128">
        <f t="shared" si="5"/>
        <v>1</v>
      </c>
      <c r="N114" s="43"/>
      <c r="O114" s="129">
        <f t="shared" si="6"/>
        <v>0</v>
      </c>
      <c r="P114" s="126">
        <f t="shared" si="7"/>
        <v>0</v>
      </c>
      <c r="Q114" s="76"/>
      <c r="R114" s="127">
        <f t="shared" si="2"/>
        <v>0</v>
      </c>
      <c r="S114" s="125">
        <v>5.5</v>
      </c>
      <c r="T114" s="125">
        <f t="shared" si="3"/>
        <v>0</v>
      </c>
      <c r="U114" s="126">
        <f t="shared" si="8"/>
        <v>0</v>
      </c>
      <c r="V114" s="76"/>
    </row>
    <row r="115" spans="1:28" s="35" customFormat="1" ht="19.5" hidden="1" thickTop="1" x14ac:dyDescent="0.25">
      <c r="A115" s="76"/>
      <c r="B115" s="135"/>
      <c r="C115" s="136"/>
      <c r="D115" s="136"/>
      <c r="E115" s="136"/>
      <c r="F115" s="137">
        <f>SUM(F103:F114)</f>
        <v>0.99967325845317978</v>
      </c>
      <c r="G115" s="138">
        <f>SUM(G103:G114)</f>
        <v>9745000.3302588295</v>
      </c>
      <c r="H115" s="139"/>
      <c r="I115" s="139"/>
      <c r="J115" s="139">
        <f>SUM(J103:J114)</f>
        <v>12985241.072611</v>
      </c>
      <c r="K115" s="86"/>
      <c r="L115" s="138">
        <f>SUM(L103:L114)</f>
        <v>9745001</v>
      </c>
      <c r="M115" s="136"/>
      <c r="N115" s="136"/>
      <c r="O115" s="136"/>
      <c r="P115" s="139">
        <f>SUM(P103:P114)</f>
        <v>0</v>
      </c>
      <c r="Q115" s="76"/>
      <c r="R115" s="138">
        <f>SUM(R103:R114)</f>
        <v>0</v>
      </c>
      <c r="S115" s="136"/>
      <c r="T115" s="138"/>
      <c r="U115" s="139">
        <f>SUM(U103:U114)</f>
        <v>0</v>
      </c>
      <c r="V115" s="76"/>
    </row>
    <row r="116" spans="1:28" s="35" customFormat="1" ht="9" customHeight="1" thickTop="1" thickBot="1" x14ac:dyDescent="0.3">
      <c r="A116" s="76"/>
      <c r="B116" s="135"/>
      <c r="C116" s="136"/>
      <c r="D116" s="136"/>
      <c r="E116" s="136"/>
      <c r="F116" s="137"/>
      <c r="G116" s="138"/>
      <c r="H116" s="139"/>
      <c r="I116" s="139"/>
      <c r="J116" s="139"/>
      <c r="K116" s="86"/>
      <c r="L116" s="138"/>
      <c r="M116" s="136"/>
      <c r="N116" s="136"/>
      <c r="O116" s="136"/>
      <c r="P116" s="139"/>
      <c r="Q116" s="76"/>
      <c r="R116" s="138"/>
      <c r="S116" s="136"/>
      <c r="T116" s="138"/>
      <c r="U116" s="139"/>
      <c r="V116" s="76"/>
    </row>
    <row r="117" spans="1:28" s="32" customFormat="1" ht="61.5" thickTop="1" thickBot="1" x14ac:dyDescent="0.3">
      <c r="A117" s="82"/>
      <c r="B117" s="320" t="s">
        <v>10</v>
      </c>
      <c r="C117" s="140" t="s">
        <v>0</v>
      </c>
      <c r="D117" s="140" t="s">
        <v>1</v>
      </c>
      <c r="E117" s="141" t="s">
        <v>23</v>
      </c>
      <c r="F117" s="141" t="s">
        <v>24</v>
      </c>
      <c r="G117" s="142" t="s">
        <v>13</v>
      </c>
      <c r="H117" s="143" t="s">
        <v>18</v>
      </c>
      <c r="I117" s="143" t="s">
        <v>12</v>
      </c>
      <c r="J117" s="144" t="s">
        <v>20</v>
      </c>
      <c r="K117" s="86"/>
      <c r="L117" s="145" t="s">
        <v>13</v>
      </c>
      <c r="M117" s="146" t="s">
        <v>14</v>
      </c>
      <c r="N117" s="147" t="s">
        <v>19</v>
      </c>
      <c r="O117" s="148" t="s">
        <v>12</v>
      </c>
      <c r="P117" s="149" t="s">
        <v>20</v>
      </c>
      <c r="Q117" s="76"/>
      <c r="R117" s="150" t="s">
        <v>13</v>
      </c>
      <c r="S117" s="151" t="s">
        <v>27</v>
      </c>
      <c r="T117" s="151" t="s">
        <v>12</v>
      </c>
      <c r="U117" s="152" t="s">
        <v>20</v>
      </c>
      <c r="V117" s="82"/>
    </row>
    <row r="118" spans="1:28" s="35" customFormat="1" ht="19.5" thickTop="1" x14ac:dyDescent="0.25">
      <c r="A118" s="76"/>
      <c r="B118" s="321"/>
      <c r="C118" s="238" t="s">
        <v>2</v>
      </c>
      <c r="D118" s="106" t="s">
        <v>3</v>
      </c>
      <c r="E118" s="107">
        <v>4742000</v>
      </c>
      <c r="F118" s="108">
        <v>5.3810873309994914E-2</v>
      </c>
      <c r="G118" s="107">
        <v>255187.31694435916</v>
      </c>
      <c r="H118" s="109">
        <v>1.8</v>
      </c>
      <c r="I118" s="109">
        <f t="shared" ref="I118:I129" si="9">G118*H118</f>
        <v>459337.17049984651</v>
      </c>
      <c r="J118" s="110">
        <f t="shared" ref="J118:J129" si="10">I118*3</f>
        <v>1378011.5114995395</v>
      </c>
      <c r="K118" s="86"/>
      <c r="L118" s="111">
        <f t="shared" ref="L118:L129" si="11">ROUND(G118*M118,0)</f>
        <v>255187</v>
      </c>
      <c r="M118" s="112">
        <f t="shared" ref="M118:M129" si="12">$P$99</f>
        <v>1</v>
      </c>
      <c r="N118" s="41"/>
      <c r="O118" s="113">
        <f>L118*N118</f>
        <v>0</v>
      </c>
      <c r="P118" s="110">
        <f>O118*3</f>
        <v>0</v>
      </c>
      <c r="Q118" s="76"/>
      <c r="R118" s="111">
        <f t="shared" ref="R118:R129" si="13">ROUND(G118-L118,0)</f>
        <v>0</v>
      </c>
      <c r="S118" s="109">
        <v>2.2000000000000002</v>
      </c>
      <c r="T118" s="109">
        <f>R118*S118</f>
        <v>0</v>
      </c>
      <c r="U118" s="110">
        <f>T118*3</f>
        <v>0</v>
      </c>
      <c r="V118" s="76"/>
    </row>
    <row r="119" spans="1:28" s="35" customFormat="1" ht="18.75" x14ac:dyDescent="0.25">
      <c r="A119" s="76"/>
      <c r="B119" s="321"/>
      <c r="C119" s="239"/>
      <c r="D119" s="114" t="s">
        <v>4</v>
      </c>
      <c r="E119" s="115">
        <v>4742000</v>
      </c>
      <c r="F119" s="116">
        <v>7.0849843341924956E-2</v>
      </c>
      <c r="G119" s="115">
        <v>335978.62245763571</v>
      </c>
      <c r="H119" s="117">
        <v>2.13</v>
      </c>
      <c r="I119" s="117">
        <f t="shared" si="9"/>
        <v>715634.46583476407</v>
      </c>
      <c r="J119" s="118">
        <f t="shared" si="10"/>
        <v>2146903.3975042924</v>
      </c>
      <c r="K119" s="86"/>
      <c r="L119" s="119">
        <f t="shared" si="11"/>
        <v>335979</v>
      </c>
      <c r="M119" s="120">
        <f t="shared" si="12"/>
        <v>1</v>
      </c>
      <c r="N119" s="42"/>
      <c r="O119" s="121">
        <f t="shared" ref="O119:O129" si="14">L119*N119</f>
        <v>0</v>
      </c>
      <c r="P119" s="118">
        <f t="shared" ref="P119:P129" si="15">O119*3</f>
        <v>0</v>
      </c>
      <c r="Q119" s="76"/>
      <c r="R119" s="119">
        <f t="shared" si="13"/>
        <v>0</v>
      </c>
      <c r="S119" s="117">
        <v>2.6</v>
      </c>
      <c r="T119" s="117">
        <f t="shared" ref="T119:T129" si="16">R119*S119</f>
        <v>0</v>
      </c>
      <c r="U119" s="118">
        <f t="shared" ref="U119:U129" si="17">T119*3</f>
        <v>0</v>
      </c>
      <c r="V119" s="76"/>
    </row>
    <row r="120" spans="1:28" s="35" customFormat="1" ht="18.75" x14ac:dyDescent="0.25">
      <c r="A120" s="76"/>
      <c r="B120" s="321"/>
      <c r="C120" s="239"/>
      <c r="D120" s="114" t="s">
        <v>5</v>
      </c>
      <c r="E120" s="115">
        <v>4742000</v>
      </c>
      <c r="F120" s="116">
        <v>4.231773723201342E-3</v>
      </c>
      <c r="G120" s="115">
        <v>20068.070995420763</v>
      </c>
      <c r="H120" s="117">
        <v>2.17</v>
      </c>
      <c r="I120" s="117">
        <f t="shared" si="9"/>
        <v>43547.714060063052</v>
      </c>
      <c r="J120" s="118">
        <f t="shared" si="10"/>
        <v>130643.14218018916</v>
      </c>
      <c r="K120" s="86"/>
      <c r="L120" s="119">
        <f t="shared" si="11"/>
        <v>20068</v>
      </c>
      <c r="M120" s="120">
        <f t="shared" si="12"/>
        <v>1</v>
      </c>
      <c r="N120" s="42"/>
      <c r="O120" s="121">
        <f t="shared" si="14"/>
        <v>0</v>
      </c>
      <c r="P120" s="118">
        <f t="shared" si="15"/>
        <v>0</v>
      </c>
      <c r="Q120" s="76"/>
      <c r="R120" s="119">
        <f t="shared" si="13"/>
        <v>0</v>
      </c>
      <c r="S120" s="117">
        <v>2.65</v>
      </c>
      <c r="T120" s="117">
        <f t="shared" si="16"/>
        <v>0</v>
      </c>
      <c r="U120" s="118">
        <f t="shared" si="17"/>
        <v>0</v>
      </c>
      <c r="V120" s="76"/>
    </row>
    <row r="121" spans="1:28" s="35" customFormat="1" ht="19.5" thickBot="1" x14ac:dyDescent="0.3">
      <c r="A121" s="76"/>
      <c r="B121" s="321"/>
      <c r="C121" s="240"/>
      <c r="D121" s="122" t="s">
        <v>8</v>
      </c>
      <c r="E121" s="123">
        <v>4742000</v>
      </c>
      <c r="F121" s="124">
        <v>8.2200690025472355E-8</v>
      </c>
      <c r="G121" s="123">
        <v>1</v>
      </c>
      <c r="H121" s="125">
        <v>2.83</v>
      </c>
      <c r="I121" s="125">
        <f t="shared" si="9"/>
        <v>2.83</v>
      </c>
      <c r="J121" s="126">
        <f t="shared" si="10"/>
        <v>8.49</v>
      </c>
      <c r="K121" s="86"/>
      <c r="L121" s="127">
        <f t="shared" si="11"/>
        <v>1</v>
      </c>
      <c r="M121" s="128">
        <f t="shared" si="12"/>
        <v>1</v>
      </c>
      <c r="N121" s="43"/>
      <c r="O121" s="129">
        <f t="shared" si="14"/>
        <v>0</v>
      </c>
      <c r="P121" s="126">
        <f t="shared" si="15"/>
        <v>0</v>
      </c>
      <c r="Q121" s="76"/>
      <c r="R121" s="127">
        <f t="shared" si="13"/>
        <v>0</v>
      </c>
      <c r="S121" s="125">
        <v>3.45</v>
      </c>
      <c r="T121" s="125">
        <f t="shared" si="16"/>
        <v>0</v>
      </c>
      <c r="U121" s="126">
        <f t="shared" si="17"/>
        <v>0</v>
      </c>
      <c r="V121" s="76"/>
    </row>
    <row r="122" spans="1:28" s="35" customFormat="1" ht="19.5" thickTop="1" x14ac:dyDescent="0.25">
      <c r="A122" s="76"/>
      <c r="B122" s="321"/>
      <c r="C122" s="238" t="s">
        <v>6</v>
      </c>
      <c r="D122" s="106" t="s">
        <v>3</v>
      </c>
      <c r="E122" s="107">
        <v>4742000</v>
      </c>
      <c r="F122" s="108">
        <v>6.5316339491480233E-2</v>
      </c>
      <c r="G122" s="107">
        <v>309753.01421499654</v>
      </c>
      <c r="H122" s="109">
        <v>2.0499999999999998</v>
      </c>
      <c r="I122" s="109">
        <f t="shared" si="9"/>
        <v>634993.67914074287</v>
      </c>
      <c r="J122" s="110">
        <f t="shared" si="10"/>
        <v>1904981.0374222286</v>
      </c>
      <c r="K122" s="86"/>
      <c r="L122" s="111">
        <f t="shared" si="11"/>
        <v>309753</v>
      </c>
      <c r="M122" s="112">
        <f t="shared" si="12"/>
        <v>1</v>
      </c>
      <c r="N122" s="41"/>
      <c r="O122" s="113">
        <f t="shared" si="14"/>
        <v>0</v>
      </c>
      <c r="P122" s="110">
        <f t="shared" si="15"/>
        <v>0</v>
      </c>
      <c r="Q122" s="76"/>
      <c r="R122" s="111">
        <f t="shared" si="13"/>
        <v>0</v>
      </c>
      <c r="S122" s="109">
        <v>2.5</v>
      </c>
      <c r="T122" s="109">
        <f t="shared" si="16"/>
        <v>0</v>
      </c>
      <c r="U122" s="110">
        <f t="shared" si="17"/>
        <v>0</v>
      </c>
      <c r="V122" s="76"/>
    </row>
    <row r="123" spans="1:28" s="35" customFormat="1" ht="18.75" x14ac:dyDescent="0.25">
      <c r="A123" s="76"/>
      <c r="B123" s="321"/>
      <c r="C123" s="239"/>
      <c r="D123" s="114" t="s">
        <v>4</v>
      </c>
      <c r="E123" s="115">
        <v>4742000</v>
      </c>
      <c r="F123" s="116">
        <v>9.6463660554552161E-2</v>
      </c>
      <c r="G123" s="115">
        <v>457444.47522225295</v>
      </c>
      <c r="H123" s="117">
        <v>2.38</v>
      </c>
      <c r="I123" s="117">
        <f t="shared" si="9"/>
        <v>1088717.8510289621</v>
      </c>
      <c r="J123" s="118">
        <f t="shared" si="10"/>
        <v>3266153.5530868862</v>
      </c>
      <c r="K123" s="86"/>
      <c r="L123" s="119">
        <f t="shared" si="11"/>
        <v>457444</v>
      </c>
      <c r="M123" s="120">
        <f t="shared" si="12"/>
        <v>1</v>
      </c>
      <c r="N123" s="42"/>
      <c r="O123" s="121">
        <f t="shared" si="14"/>
        <v>0</v>
      </c>
      <c r="P123" s="118">
        <f t="shared" si="15"/>
        <v>0</v>
      </c>
      <c r="Q123" s="76"/>
      <c r="R123" s="119">
        <f t="shared" si="13"/>
        <v>0</v>
      </c>
      <c r="S123" s="117">
        <v>2.9</v>
      </c>
      <c r="T123" s="117">
        <f t="shared" si="16"/>
        <v>0</v>
      </c>
      <c r="U123" s="118">
        <f t="shared" si="17"/>
        <v>0</v>
      </c>
      <c r="V123" s="76"/>
      <c r="AB123" s="3"/>
    </row>
    <row r="124" spans="1:28" s="35" customFormat="1" ht="18.75" x14ac:dyDescent="0.25">
      <c r="A124" s="76"/>
      <c r="B124" s="321"/>
      <c r="C124" s="239"/>
      <c r="D124" s="114" t="s">
        <v>5</v>
      </c>
      <c r="E124" s="115">
        <v>4742000</v>
      </c>
      <c r="F124" s="116">
        <v>5.8750477175005594E-3</v>
      </c>
      <c r="G124" s="115">
        <v>27861.476276387653</v>
      </c>
      <c r="H124" s="117">
        <v>2.42</v>
      </c>
      <c r="I124" s="117">
        <f t="shared" si="9"/>
        <v>67424.772588858119</v>
      </c>
      <c r="J124" s="118">
        <f t="shared" si="10"/>
        <v>202274.31776657436</v>
      </c>
      <c r="K124" s="86"/>
      <c r="L124" s="119">
        <f t="shared" si="11"/>
        <v>27861</v>
      </c>
      <c r="M124" s="120">
        <f t="shared" si="12"/>
        <v>1</v>
      </c>
      <c r="N124" s="42"/>
      <c r="O124" s="121">
        <f t="shared" si="14"/>
        <v>0</v>
      </c>
      <c r="P124" s="118">
        <f t="shared" si="15"/>
        <v>0</v>
      </c>
      <c r="Q124" s="76"/>
      <c r="R124" s="119">
        <f t="shared" si="13"/>
        <v>0</v>
      </c>
      <c r="S124" s="117">
        <v>2.95</v>
      </c>
      <c r="T124" s="117">
        <f t="shared" si="16"/>
        <v>0</v>
      </c>
      <c r="U124" s="118">
        <f t="shared" si="17"/>
        <v>0</v>
      </c>
      <c r="V124" s="76"/>
    </row>
    <row r="125" spans="1:28" s="35" customFormat="1" ht="19.5" thickBot="1" x14ac:dyDescent="0.3">
      <c r="A125" s="76"/>
      <c r="B125" s="321"/>
      <c r="C125" s="240"/>
      <c r="D125" s="122" t="s">
        <v>8</v>
      </c>
      <c r="E125" s="123">
        <v>4742000</v>
      </c>
      <c r="F125" s="124">
        <v>8.2200690025472355E-8</v>
      </c>
      <c r="G125" s="123">
        <v>2</v>
      </c>
      <c r="H125" s="125">
        <v>3.07</v>
      </c>
      <c r="I125" s="125">
        <f t="shared" si="9"/>
        <v>6.14</v>
      </c>
      <c r="J125" s="126">
        <f t="shared" si="10"/>
        <v>18.419999999999998</v>
      </c>
      <c r="K125" s="86"/>
      <c r="L125" s="127">
        <f t="shared" si="11"/>
        <v>2</v>
      </c>
      <c r="M125" s="128">
        <f t="shared" si="12"/>
        <v>1</v>
      </c>
      <c r="N125" s="43"/>
      <c r="O125" s="129">
        <f t="shared" si="14"/>
        <v>0</v>
      </c>
      <c r="P125" s="126">
        <f t="shared" si="15"/>
        <v>0</v>
      </c>
      <c r="Q125" s="76"/>
      <c r="R125" s="127">
        <f t="shared" si="13"/>
        <v>0</v>
      </c>
      <c r="S125" s="125">
        <v>3.75</v>
      </c>
      <c r="T125" s="125">
        <f t="shared" si="16"/>
        <v>0</v>
      </c>
      <c r="U125" s="126">
        <f t="shared" si="17"/>
        <v>0</v>
      </c>
      <c r="V125" s="76"/>
    </row>
    <row r="126" spans="1:28" s="35" customFormat="1" ht="19.5" thickTop="1" x14ac:dyDescent="0.25">
      <c r="A126" s="76"/>
      <c r="B126" s="321"/>
      <c r="C126" s="238" t="s">
        <v>7</v>
      </c>
      <c r="D126" s="106" t="s">
        <v>3</v>
      </c>
      <c r="E126" s="107">
        <v>4742000</v>
      </c>
      <c r="F126" s="108">
        <v>0.29388768821080991</v>
      </c>
      <c r="G126" s="107">
        <v>1393718.6004713203</v>
      </c>
      <c r="H126" s="109">
        <v>2.62</v>
      </c>
      <c r="I126" s="109">
        <f t="shared" si="9"/>
        <v>3651542.7332348595</v>
      </c>
      <c r="J126" s="110">
        <f t="shared" si="10"/>
        <v>10954628.199704578</v>
      </c>
      <c r="K126" s="86"/>
      <c r="L126" s="111">
        <f t="shared" si="11"/>
        <v>1393719</v>
      </c>
      <c r="M126" s="112">
        <f t="shared" si="12"/>
        <v>1</v>
      </c>
      <c r="N126" s="41"/>
      <c r="O126" s="113">
        <f t="shared" si="14"/>
        <v>0</v>
      </c>
      <c r="P126" s="110">
        <f t="shared" si="15"/>
        <v>0</v>
      </c>
      <c r="Q126" s="76"/>
      <c r="R126" s="111">
        <f t="shared" si="13"/>
        <v>0</v>
      </c>
      <c r="S126" s="109">
        <v>3.2</v>
      </c>
      <c r="T126" s="109">
        <f t="shared" si="16"/>
        <v>0</v>
      </c>
      <c r="U126" s="110">
        <f t="shared" si="17"/>
        <v>0</v>
      </c>
      <c r="V126" s="76"/>
    </row>
    <row r="127" spans="1:28" s="35" customFormat="1" ht="18.75" x14ac:dyDescent="0.25">
      <c r="A127" s="76"/>
      <c r="B127" s="321"/>
      <c r="C127" s="239"/>
      <c r="D127" s="114" t="s">
        <v>4</v>
      </c>
      <c r="E127" s="115">
        <v>4742000</v>
      </c>
      <c r="F127" s="116">
        <v>0.3886710022598614</v>
      </c>
      <c r="G127" s="115">
        <v>1843133.483021023</v>
      </c>
      <c r="H127" s="117">
        <v>3.11</v>
      </c>
      <c r="I127" s="117">
        <f t="shared" si="9"/>
        <v>5732145.1321953814</v>
      </c>
      <c r="J127" s="118">
        <f t="shared" si="10"/>
        <v>17196435.396586142</v>
      </c>
      <c r="K127" s="86"/>
      <c r="L127" s="119">
        <f t="shared" si="11"/>
        <v>1843133</v>
      </c>
      <c r="M127" s="120">
        <f t="shared" si="12"/>
        <v>1</v>
      </c>
      <c r="N127" s="42"/>
      <c r="O127" s="121">
        <f t="shared" si="14"/>
        <v>0</v>
      </c>
      <c r="P127" s="118">
        <f t="shared" si="15"/>
        <v>0</v>
      </c>
      <c r="Q127" s="76"/>
      <c r="R127" s="119">
        <f t="shared" si="13"/>
        <v>0</v>
      </c>
      <c r="S127" s="117">
        <v>3.8</v>
      </c>
      <c r="T127" s="117">
        <f t="shared" si="16"/>
        <v>0</v>
      </c>
      <c r="U127" s="118">
        <f t="shared" si="17"/>
        <v>0</v>
      </c>
      <c r="V127" s="76"/>
    </row>
    <row r="128" spans="1:28" s="35" customFormat="1" ht="18.75" x14ac:dyDescent="0.25">
      <c r="A128" s="76"/>
      <c r="B128" s="321"/>
      <c r="C128" s="239"/>
      <c r="D128" s="114" t="s">
        <v>5</v>
      </c>
      <c r="E128" s="115">
        <v>4742000</v>
      </c>
      <c r="F128" s="116">
        <v>2.0844615378039329E-2</v>
      </c>
      <c r="G128" s="115">
        <v>98848.1661226625</v>
      </c>
      <c r="H128" s="117">
        <v>3.16</v>
      </c>
      <c r="I128" s="117">
        <f t="shared" si="9"/>
        <v>312360.20494761353</v>
      </c>
      <c r="J128" s="118">
        <f t="shared" si="10"/>
        <v>937080.61484284059</v>
      </c>
      <c r="K128" s="86"/>
      <c r="L128" s="119">
        <f t="shared" si="11"/>
        <v>98848</v>
      </c>
      <c r="M128" s="120">
        <f t="shared" si="12"/>
        <v>1</v>
      </c>
      <c r="N128" s="42"/>
      <c r="O128" s="121">
        <f t="shared" si="14"/>
        <v>0</v>
      </c>
      <c r="P128" s="118">
        <f t="shared" si="15"/>
        <v>0</v>
      </c>
      <c r="Q128" s="76"/>
      <c r="R128" s="119">
        <f t="shared" si="13"/>
        <v>0</v>
      </c>
      <c r="S128" s="117">
        <v>3.85</v>
      </c>
      <c r="T128" s="117">
        <f t="shared" si="16"/>
        <v>0</v>
      </c>
      <c r="U128" s="118">
        <f t="shared" si="17"/>
        <v>0</v>
      </c>
      <c r="V128" s="76"/>
    </row>
    <row r="129" spans="1:29" s="35" customFormat="1" ht="19.5" thickBot="1" x14ac:dyDescent="0.3">
      <c r="A129" s="76"/>
      <c r="B129" s="322"/>
      <c r="C129" s="240"/>
      <c r="D129" s="122" t="s">
        <v>8</v>
      </c>
      <c r="E129" s="123">
        <v>4742000</v>
      </c>
      <c r="F129" s="124">
        <v>8.2200690025472355E-8</v>
      </c>
      <c r="G129" s="123">
        <v>4</v>
      </c>
      <c r="H129" s="125">
        <v>3.73</v>
      </c>
      <c r="I129" s="125">
        <f t="shared" si="9"/>
        <v>14.92</v>
      </c>
      <c r="J129" s="126">
        <f t="shared" si="10"/>
        <v>44.76</v>
      </c>
      <c r="K129" s="86"/>
      <c r="L129" s="127">
        <f t="shared" si="11"/>
        <v>4</v>
      </c>
      <c r="M129" s="128">
        <f t="shared" si="12"/>
        <v>1</v>
      </c>
      <c r="N129" s="43"/>
      <c r="O129" s="129">
        <f t="shared" si="14"/>
        <v>0</v>
      </c>
      <c r="P129" s="126">
        <f t="shared" si="15"/>
        <v>0</v>
      </c>
      <c r="Q129" s="76"/>
      <c r="R129" s="127">
        <f t="shared" si="13"/>
        <v>0</v>
      </c>
      <c r="S129" s="125">
        <v>4.55</v>
      </c>
      <c r="T129" s="125">
        <f t="shared" si="16"/>
        <v>0</v>
      </c>
      <c r="U129" s="126">
        <f t="shared" si="17"/>
        <v>0</v>
      </c>
      <c r="V129" s="76"/>
    </row>
    <row r="130" spans="1:29" ht="19.5" hidden="1" thickTop="1" x14ac:dyDescent="0.25">
      <c r="A130" s="76"/>
      <c r="B130" s="153"/>
      <c r="C130" s="76"/>
      <c r="D130" s="77"/>
      <c r="E130" s="77"/>
      <c r="F130" s="77">
        <f>SUM(F118:F129)</f>
        <v>0.99995109058943488</v>
      </c>
      <c r="G130" s="78">
        <f>SUM(G118:G129)</f>
        <v>4742000.2257260587</v>
      </c>
      <c r="H130" s="79"/>
      <c r="I130" s="79"/>
      <c r="J130" s="79">
        <f>SUM(J118:J129)</f>
        <v>38117182.840593271</v>
      </c>
      <c r="K130" s="86"/>
      <c r="L130" s="78">
        <f>SUM(L118:L129)</f>
        <v>4741999</v>
      </c>
      <c r="M130" s="76"/>
      <c r="N130" s="76"/>
      <c r="O130" s="76"/>
      <c r="P130" s="79">
        <f>SUM(P118:P129)</f>
        <v>0</v>
      </c>
      <c r="Q130" s="76"/>
      <c r="R130" s="78">
        <f>G130-L130</f>
        <v>1.2257260587066412</v>
      </c>
      <c r="S130" s="76"/>
      <c r="T130" s="76"/>
      <c r="U130" s="79">
        <f>SUM(U118:U129)</f>
        <v>0</v>
      </c>
      <c r="V130" s="76"/>
      <c r="X130" s="3"/>
      <c r="Y130" s="3"/>
      <c r="Z130" s="3"/>
      <c r="AA130" s="3"/>
      <c r="AB130" s="3"/>
      <c r="AC130" s="3"/>
    </row>
    <row r="131" spans="1:29" ht="9" customHeight="1" thickTop="1" thickBot="1" x14ac:dyDescent="0.3">
      <c r="A131" s="76"/>
      <c r="B131" s="153"/>
      <c r="C131" s="76"/>
      <c r="D131" s="77"/>
      <c r="E131" s="77"/>
      <c r="F131" s="77"/>
      <c r="G131" s="78"/>
      <c r="H131" s="79"/>
      <c r="I131" s="79"/>
      <c r="J131" s="79"/>
      <c r="K131" s="86"/>
      <c r="L131" s="78"/>
      <c r="M131" s="76"/>
      <c r="N131" s="76"/>
      <c r="O131" s="76"/>
      <c r="P131" s="79"/>
      <c r="Q131" s="76"/>
      <c r="R131" s="78"/>
      <c r="S131" s="76"/>
      <c r="T131" s="76"/>
      <c r="U131" s="79"/>
      <c r="V131" s="76"/>
      <c r="X131" s="3"/>
      <c r="Y131" s="3"/>
      <c r="Z131" s="3"/>
      <c r="AA131" s="3"/>
      <c r="AB131" s="3"/>
      <c r="AC131" s="3"/>
    </row>
    <row r="132" spans="1:29" s="36" customFormat="1" ht="60.75" thickTop="1" x14ac:dyDescent="0.25">
      <c r="A132" s="154"/>
      <c r="B132" s="241" t="s">
        <v>17</v>
      </c>
      <c r="C132" s="242"/>
      <c r="D132" s="242"/>
      <c r="E132" s="242"/>
      <c r="F132" s="243"/>
      <c r="G132" s="155" t="s">
        <v>13</v>
      </c>
      <c r="H132" s="156" t="s">
        <v>18</v>
      </c>
      <c r="I132" s="156" t="s">
        <v>12</v>
      </c>
      <c r="J132" s="157" t="s">
        <v>20</v>
      </c>
      <c r="K132" s="86"/>
      <c r="L132" s="158" t="s">
        <v>13</v>
      </c>
      <c r="M132" s="159" t="s">
        <v>14</v>
      </c>
      <c r="N132" s="160" t="s">
        <v>19</v>
      </c>
      <c r="O132" s="161" t="s">
        <v>12</v>
      </c>
      <c r="P132" s="162" t="s">
        <v>20</v>
      </c>
      <c r="Q132" s="76"/>
      <c r="R132" s="163" t="s">
        <v>13</v>
      </c>
      <c r="S132" s="164" t="s">
        <v>27</v>
      </c>
      <c r="T132" s="164" t="s">
        <v>12</v>
      </c>
      <c r="U132" s="165" t="s">
        <v>20</v>
      </c>
      <c r="V132" s="154"/>
    </row>
    <row r="133" spans="1:29" s="35" customFormat="1" ht="19.5" thickBot="1" x14ac:dyDescent="0.3">
      <c r="A133" s="76"/>
      <c r="B133" s="244"/>
      <c r="C133" s="245"/>
      <c r="D133" s="245"/>
      <c r="E133" s="245"/>
      <c r="F133" s="246"/>
      <c r="G133" s="123">
        <v>2035000</v>
      </c>
      <c r="H133" s="125">
        <v>0.02</v>
      </c>
      <c r="I133" s="125">
        <f t="shared" ref="I133" si="18">G133*H133</f>
        <v>40700</v>
      </c>
      <c r="J133" s="126">
        <f>I133*3</f>
        <v>122100</v>
      </c>
      <c r="K133" s="86"/>
      <c r="L133" s="127">
        <f>G133*M133</f>
        <v>2035000</v>
      </c>
      <c r="M133" s="128">
        <f>$P$99</f>
        <v>1</v>
      </c>
      <c r="N133" s="43"/>
      <c r="O133" s="129">
        <f>L133*N133</f>
        <v>0</v>
      </c>
      <c r="P133" s="126">
        <f>O133*3</f>
        <v>0</v>
      </c>
      <c r="Q133" s="76"/>
      <c r="R133" s="127">
        <f>G133-L133</f>
        <v>0</v>
      </c>
      <c r="S133" s="125">
        <v>0.02</v>
      </c>
      <c r="T133" s="125">
        <f>R133*S133</f>
        <v>0</v>
      </c>
      <c r="U133" s="126">
        <f>T133*3</f>
        <v>0</v>
      </c>
      <c r="V133" s="76"/>
    </row>
    <row r="134" spans="1:29" s="35" customFormat="1" ht="9" customHeight="1" thickTop="1" thickBot="1" x14ac:dyDescent="0.3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1:29" s="36" customFormat="1" ht="60.75" thickTop="1" x14ac:dyDescent="0.25">
      <c r="A135" s="154"/>
      <c r="B135" s="241" t="s">
        <v>16</v>
      </c>
      <c r="C135" s="242"/>
      <c r="D135" s="242"/>
      <c r="E135" s="242"/>
      <c r="F135" s="243"/>
      <c r="G135" s="155" t="s">
        <v>13</v>
      </c>
      <c r="H135" s="156" t="s">
        <v>18</v>
      </c>
      <c r="I135" s="156" t="s">
        <v>12</v>
      </c>
      <c r="J135" s="157" t="s">
        <v>20</v>
      </c>
      <c r="K135" s="86"/>
      <c r="L135" s="166" t="s">
        <v>13</v>
      </c>
      <c r="M135" s="159" t="s">
        <v>14</v>
      </c>
      <c r="N135" s="160" t="s">
        <v>19</v>
      </c>
      <c r="O135" s="161" t="s">
        <v>12</v>
      </c>
      <c r="P135" s="162" t="s">
        <v>20</v>
      </c>
      <c r="Q135" s="76"/>
      <c r="R135" s="163" t="s">
        <v>13</v>
      </c>
      <c r="S135" s="164" t="s">
        <v>27</v>
      </c>
      <c r="T135" s="164" t="s">
        <v>12</v>
      </c>
      <c r="U135" s="165" t="s">
        <v>20</v>
      </c>
      <c r="V135" s="154"/>
    </row>
    <row r="136" spans="1:29" s="35" customFormat="1" ht="19.5" thickBot="1" x14ac:dyDescent="0.3">
      <c r="A136" s="76"/>
      <c r="B136" s="244"/>
      <c r="C136" s="245"/>
      <c r="D136" s="245"/>
      <c r="E136" s="245"/>
      <c r="F136" s="246"/>
      <c r="G136" s="123">
        <v>2380000</v>
      </c>
      <c r="H136" s="125">
        <v>0.56999999999999995</v>
      </c>
      <c r="I136" s="125">
        <f t="shared" ref="I136" si="19">G136*H136</f>
        <v>1356600</v>
      </c>
      <c r="J136" s="126">
        <f>I136*3</f>
        <v>4069800</v>
      </c>
      <c r="K136" s="86"/>
      <c r="L136" s="127">
        <f>G136*M136</f>
        <v>2380000</v>
      </c>
      <c r="M136" s="128">
        <f>$P$99</f>
        <v>1</v>
      </c>
      <c r="N136" s="43"/>
      <c r="O136" s="129">
        <f>L136*N136</f>
        <v>0</v>
      </c>
      <c r="P136" s="126">
        <f>O136*3</f>
        <v>0</v>
      </c>
      <c r="Q136" s="76"/>
      <c r="R136" s="127">
        <f>G136-L136</f>
        <v>0</v>
      </c>
      <c r="S136" s="125">
        <v>0.7</v>
      </c>
      <c r="T136" s="125">
        <f>R136*S136</f>
        <v>0</v>
      </c>
      <c r="U136" s="126">
        <f>T136*3</f>
        <v>0</v>
      </c>
      <c r="V136" s="76"/>
    </row>
    <row r="137" spans="1:29" s="32" customFormat="1" ht="22.5" customHeight="1" thickTop="1" thickBot="1" x14ac:dyDescent="0.3">
      <c r="A137" s="82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</row>
    <row r="138" spans="1:29" s="14" customFormat="1" ht="38.25" customHeight="1" thickTop="1" thickBot="1" x14ac:dyDescent="0.3">
      <c r="A138" s="168"/>
      <c r="B138" s="274" t="s">
        <v>79</v>
      </c>
      <c r="C138" s="275"/>
      <c r="D138" s="275"/>
      <c r="E138" s="275"/>
      <c r="F138" s="275"/>
      <c r="G138" s="275"/>
      <c r="H138" s="275"/>
      <c r="I138" s="276"/>
      <c r="J138" s="169">
        <f>ROUND(J115+J130+J133+J136,0)</f>
        <v>55294324</v>
      </c>
      <c r="K138" s="168"/>
      <c r="L138" s="268" t="s">
        <v>80</v>
      </c>
      <c r="M138" s="269"/>
      <c r="N138" s="269"/>
      <c r="O138" s="270"/>
      <c r="P138" s="170">
        <f>P115+P130+P133+P136</f>
        <v>0</v>
      </c>
      <c r="Q138" s="171"/>
      <c r="R138" s="271" t="s">
        <v>15</v>
      </c>
      <c r="S138" s="272"/>
      <c r="T138" s="273"/>
      <c r="U138" s="172">
        <f>U115+U130+U133+U136</f>
        <v>0</v>
      </c>
      <c r="V138" s="168"/>
      <c r="W138" s="13"/>
      <c r="X138" s="18"/>
      <c r="Y138" s="18"/>
      <c r="Z138" s="18"/>
      <c r="AA138" s="18"/>
      <c r="AB138" s="18"/>
      <c r="AC138" s="18"/>
    </row>
    <row r="139" spans="1:29" s="38" customFormat="1" ht="22.5" customHeight="1" thickTop="1" thickBot="1" x14ac:dyDescent="0.3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37"/>
      <c r="X139" s="37"/>
      <c r="Y139" s="37"/>
      <c r="Z139" s="37"/>
      <c r="AA139" s="37"/>
      <c r="AB139" s="37"/>
      <c r="AC139" s="37"/>
    </row>
    <row r="140" spans="1:29" s="17" customFormat="1" ht="33.75" customHeight="1" thickTop="1" thickBot="1" x14ac:dyDescent="0.3">
      <c r="A140" s="174"/>
      <c r="B140" s="175"/>
      <c r="C140" s="175"/>
      <c r="D140" s="175"/>
      <c r="E140" s="175"/>
      <c r="F140" s="175"/>
      <c r="G140" s="174"/>
      <c r="H140" s="174"/>
      <c r="I140" s="174"/>
      <c r="J140" s="174"/>
      <c r="K140" s="174"/>
      <c r="L140" s="51"/>
      <c r="M140" s="51"/>
      <c r="N140" s="250" t="s">
        <v>88</v>
      </c>
      <c r="O140" s="251"/>
      <c r="P140" s="251"/>
      <c r="Q140" s="251"/>
      <c r="R140" s="252"/>
      <c r="S140" s="253">
        <f>P138+U138</f>
        <v>0</v>
      </c>
      <c r="T140" s="253"/>
      <c r="U140" s="254"/>
      <c r="V140" s="174"/>
      <c r="W140" s="15"/>
      <c r="X140" s="16"/>
      <c r="Y140" s="16"/>
      <c r="Z140" s="16"/>
      <c r="AA140" s="16"/>
      <c r="AB140" s="16"/>
      <c r="AC140" s="16"/>
    </row>
    <row r="141" spans="1:29" s="12" customFormat="1" ht="14.25" customHeight="1" thickTop="1" thickBot="1" x14ac:dyDescent="0.3">
      <c r="A141" s="84"/>
      <c r="B141" s="176"/>
      <c r="C141" s="176"/>
      <c r="D141" s="176"/>
      <c r="E141" s="176"/>
      <c r="F141" s="176"/>
      <c r="G141" s="84"/>
      <c r="H141" s="84"/>
      <c r="I141" s="84"/>
      <c r="J141" s="84"/>
      <c r="K141" s="84"/>
      <c r="L141" s="51"/>
      <c r="M141" s="51"/>
      <c r="N141" s="168"/>
      <c r="O141" s="84"/>
      <c r="P141" s="84"/>
      <c r="Q141" s="84"/>
      <c r="R141" s="84"/>
      <c r="S141" s="84"/>
      <c r="T141" s="84"/>
      <c r="U141" s="84"/>
      <c r="V141" s="84"/>
      <c r="W141" s="10"/>
      <c r="X141" s="11"/>
      <c r="Y141" s="11"/>
      <c r="Z141" s="11"/>
      <c r="AA141" s="11"/>
      <c r="AB141" s="11"/>
      <c r="AC141" s="11"/>
    </row>
    <row r="142" spans="1:29" s="24" customFormat="1" ht="30" customHeight="1" thickTop="1" thickBot="1" x14ac:dyDescent="0.3">
      <c r="A142" s="51"/>
      <c r="B142" s="51"/>
      <c r="C142" s="51"/>
      <c r="D142" s="57"/>
      <c r="E142" s="57"/>
      <c r="F142" s="57"/>
      <c r="G142" s="59"/>
      <c r="H142" s="60"/>
      <c r="I142" s="60"/>
      <c r="J142" s="60"/>
      <c r="K142" s="51"/>
      <c r="L142" s="51"/>
      <c r="M142" s="51"/>
      <c r="N142" s="61"/>
      <c r="O142" s="177"/>
      <c r="P142" s="255" t="s">
        <v>87</v>
      </c>
      <c r="Q142" s="256"/>
      <c r="R142" s="256"/>
      <c r="S142" s="257"/>
      <c r="T142" s="51"/>
      <c r="U142" s="178">
        <f>(J138-S140)/J138</f>
        <v>1</v>
      </c>
      <c r="V142" s="51"/>
      <c r="X142" s="40"/>
      <c r="Y142" s="40"/>
      <c r="Z142" s="40"/>
      <c r="AA142" s="40"/>
      <c r="AB142" s="40"/>
      <c r="AC142" s="40"/>
    </row>
    <row r="143" spans="1:29" s="24" customFormat="1" ht="15.75" customHeight="1" thickTop="1" x14ac:dyDescent="0.25">
      <c r="A143" s="51"/>
      <c r="B143" s="51"/>
      <c r="C143" s="51"/>
      <c r="D143" s="57"/>
      <c r="E143" s="57"/>
      <c r="F143" s="57"/>
      <c r="G143" s="59"/>
      <c r="H143" s="60"/>
      <c r="I143" s="60"/>
      <c r="J143" s="60"/>
      <c r="K143" s="51"/>
      <c r="L143" s="51"/>
      <c r="M143" s="51"/>
      <c r="N143" s="61"/>
      <c r="O143" s="51"/>
      <c r="P143" s="51"/>
      <c r="Q143" s="51"/>
      <c r="R143" s="51"/>
      <c r="S143" s="51"/>
      <c r="T143" s="51"/>
      <c r="U143" s="51"/>
      <c r="V143" s="51"/>
      <c r="X143" s="25"/>
      <c r="Y143" s="25"/>
      <c r="Z143" s="25"/>
      <c r="AA143" s="25"/>
      <c r="AB143" s="25"/>
      <c r="AC143" s="25"/>
    </row>
    <row r="144" spans="1:29" s="24" customFormat="1" ht="15.75" customHeight="1" x14ac:dyDescent="0.25">
      <c r="A144" s="51"/>
      <c r="B144" s="51"/>
      <c r="C144" s="51"/>
      <c r="D144" s="57"/>
      <c r="E144" s="57"/>
      <c r="F144" s="57"/>
      <c r="G144" s="59"/>
      <c r="H144" s="60"/>
      <c r="I144" s="60"/>
      <c r="J144" s="60"/>
      <c r="K144" s="51"/>
      <c r="L144" s="51"/>
      <c r="M144" s="51"/>
      <c r="N144" s="61"/>
      <c r="O144" s="51"/>
      <c r="P144" s="51"/>
      <c r="Q144" s="51"/>
      <c r="R144" s="51"/>
      <c r="S144" s="51"/>
      <c r="T144" s="51"/>
      <c r="U144" s="51"/>
      <c r="V144" s="51"/>
      <c r="X144" s="25"/>
      <c r="Y144" s="25"/>
      <c r="Z144" s="25"/>
      <c r="AA144" s="25"/>
      <c r="AB144" s="25"/>
      <c r="AC144" s="25"/>
    </row>
    <row r="145" spans="1:29" s="20" customFormat="1" ht="15" x14ac:dyDescent="0.25">
      <c r="A145" s="50"/>
      <c r="B145" s="50"/>
      <c r="C145" s="50"/>
      <c r="D145" s="67"/>
      <c r="E145" s="67"/>
      <c r="F145" s="67"/>
      <c r="G145" s="68"/>
      <c r="H145" s="69"/>
      <c r="I145" s="60"/>
      <c r="J145" s="60"/>
      <c r="K145" s="50"/>
      <c r="L145" s="50"/>
      <c r="M145" s="50"/>
      <c r="N145" s="70"/>
      <c r="O145" s="50"/>
      <c r="P145" s="50"/>
      <c r="Q145" s="50"/>
      <c r="R145" s="50"/>
      <c r="S145" s="50"/>
      <c r="T145" s="50"/>
      <c r="U145" s="50"/>
      <c r="V145" s="50"/>
      <c r="X145" s="21"/>
      <c r="Y145" s="21"/>
      <c r="Z145" s="21"/>
      <c r="AA145" s="21"/>
      <c r="AB145" s="21"/>
      <c r="AC145" s="21"/>
    </row>
    <row r="146" spans="1:29" s="27" customFormat="1" ht="30" customHeight="1" x14ac:dyDescent="0.25">
      <c r="A146" s="52"/>
      <c r="B146" s="247" t="s">
        <v>40</v>
      </c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52"/>
      <c r="X146" s="28"/>
      <c r="Y146" s="28"/>
      <c r="Z146" s="28"/>
      <c r="AA146" s="28"/>
      <c r="AB146" s="28"/>
      <c r="AC146" s="28"/>
    </row>
    <row r="147" spans="1:29" s="22" customFormat="1" ht="15" thickBot="1" x14ac:dyDescent="0.3">
      <c r="A147" s="45"/>
      <c r="B147" s="45"/>
      <c r="C147" s="45"/>
      <c r="D147" s="46"/>
      <c r="E147" s="46"/>
      <c r="F147" s="46"/>
      <c r="G147" s="47"/>
      <c r="H147" s="48"/>
      <c r="I147" s="48"/>
      <c r="J147" s="48"/>
      <c r="K147" s="45"/>
      <c r="L147" s="45"/>
      <c r="M147" s="45"/>
      <c r="N147" s="49"/>
      <c r="O147" s="45"/>
      <c r="P147" s="45"/>
      <c r="Q147" s="45"/>
      <c r="R147" s="45"/>
      <c r="S147" s="45"/>
      <c r="T147" s="45"/>
      <c r="U147" s="45"/>
      <c r="V147" s="45"/>
      <c r="X147" s="23"/>
      <c r="Y147" s="23"/>
      <c r="Z147" s="23"/>
      <c r="AA147" s="23"/>
      <c r="AB147" s="23"/>
      <c r="AC147" s="23"/>
    </row>
    <row r="148" spans="1:29" s="22" customFormat="1" ht="62.25" customHeight="1" thickTop="1" x14ac:dyDescent="0.25">
      <c r="A148" s="45"/>
      <c r="B148" s="232" t="s">
        <v>48</v>
      </c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4"/>
      <c r="V148" s="45"/>
      <c r="X148" s="23"/>
      <c r="Y148" s="23"/>
      <c r="Z148" s="23"/>
      <c r="AA148" s="23"/>
      <c r="AB148" s="23"/>
      <c r="AC148" s="23"/>
    </row>
    <row r="149" spans="1:29" s="22" customFormat="1" ht="14.25" x14ac:dyDescent="0.25">
      <c r="A149" s="45"/>
      <c r="B149" s="235"/>
      <c r="C149" s="236"/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7"/>
      <c r="V149" s="45"/>
      <c r="X149" s="23"/>
      <c r="Y149" s="23"/>
      <c r="Z149" s="23"/>
      <c r="AA149" s="23"/>
      <c r="AB149" s="23"/>
      <c r="AC149" s="23"/>
    </row>
    <row r="150" spans="1:29" s="19" customFormat="1" ht="30" customHeight="1" x14ac:dyDescent="0.25">
      <c r="A150" s="179"/>
      <c r="B150" s="207" t="s">
        <v>41</v>
      </c>
      <c r="C150" s="208"/>
      <c r="D150" s="208"/>
      <c r="E150" s="180"/>
      <c r="F150" s="180"/>
      <c r="G150" s="225"/>
      <c r="H150" s="226"/>
      <c r="I150" s="226"/>
      <c r="J150" s="226"/>
      <c r="K150" s="226"/>
      <c r="L150" s="227"/>
      <c r="M150" s="228"/>
      <c r="N150" s="205"/>
      <c r="O150" s="205"/>
      <c r="P150" s="205"/>
      <c r="Q150" s="205"/>
      <c r="R150" s="205"/>
      <c r="S150" s="205"/>
      <c r="T150" s="205"/>
      <c r="U150" s="206"/>
      <c r="V150" s="179"/>
      <c r="X150" s="30"/>
      <c r="Y150" s="30"/>
      <c r="Z150" s="30"/>
      <c r="AA150" s="30"/>
      <c r="AB150" s="30"/>
      <c r="AC150" s="30"/>
    </row>
    <row r="151" spans="1:29" s="19" customFormat="1" ht="14.25" x14ac:dyDescent="0.25">
      <c r="A151" s="179"/>
      <c r="B151" s="204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6"/>
      <c r="V151" s="179"/>
      <c r="X151" s="30"/>
      <c r="Y151" s="30"/>
      <c r="Z151" s="30"/>
      <c r="AA151" s="30"/>
      <c r="AB151" s="30"/>
      <c r="AC151" s="30"/>
    </row>
    <row r="152" spans="1:29" s="19" customFormat="1" ht="29.25" customHeight="1" x14ac:dyDescent="0.25">
      <c r="A152" s="179"/>
      <c r="B152" s="207" t="s">
        <v>42</v>
      </c>
      <c r="C152" s="208"/>
      <c r="D152" s="208"/>
      <c r="E152" s="180"/>
      <c r="F152" s="180"/>
      <c r="G152" s="209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1"/>
      <c r="T152" s="181"/>
      <c r="U152" s="182"/>
      <c r="V152" s="179"/>
      <c r="X152" s="30"/>
      <c r="Y152" s="30"/>
      <c r="Z152" s="30"/>
      <c r="AA152" s="30"/>
      <c r="AB152" s="30"/>
      <c r="AC152" s="30"/>
    </row>
    <row r="153" spans="1:29" s="22" customFormat="1" ht="7.5" customHeight="1" x14ac:dyDescent="0.25">
      <c r="A153" s="45"/>
      <c r="B153" s="212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4"/>
      <c r="V153" s="45"/>
      <c r="X153" s="23"/>
      <c r="Y153" s="23"/>
      <c r="Z153" s="23"/>
      <c r="AA153" s="23"/>
      <c r="AB153" s="23"/>
      <c r="AC153" s="23"/>
    </row>
    <row r="154" spans="1:29" s="22" customFormat="1" ht="18.75" customHeight="1" x14ac:dyDescent="0.25">
      <c r="A154" s="45"/>
      <c r="B154" s="215" t="s">
        <v>43</v>
      </c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7"/>
      <c r="V154" s="45"/>
      <c r="X154" s="23"/>
      <c r="Y154" s="23"/>
      <c r="Z154" s="23"/>
      <c r="AA154" s="23"/>
      <c r="AB154" s="23"/>
      <c r="AC154" s="23"/>
    </row>
    <row r="155" spans="1:29" s="22" customFormat="1" ht="9.75" customHeight="1" thickBot="1" x14ac:dyDescent="0.3">
      <c r="A155" s="45"/>
      <c r="B155" s="201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3"/>
      <c r="V155" s="45"/>
      <c r="X155" s="23"/>
      <c r="Y155" s="23"/>
      <c r="Z155" s="23"/>
      <c r="AA155" s="23"/>
      <c r="AB155" s="23"/>
      <c r="AC155" s="23"/>
    </row>
    <row r="156" spans="1:29" s="24" customFormat="1" ht="27" customHeight="1" thickTop="1" x14ac:dyDescent="0.25">
      <c r="A156" s="51"/>
      <c r="B156" s="51"/>
      <c r="C156" s="51"/>
      <c r="D156" s="57"/>
      <c r="E156" s="57"/>
      <c r="F156" s="57"/>
      <c r="G156" s="59"/>
      <c r="H156" s="60"/>
      <c r="I156" s="60"/>
      <c r="J156" s="60"/>
      <c r="K156" s="51"/>
      <c r="L156" s="51"/>
      <c r="M156" s="51"/>
      <c r="N156" s="61"/>
      <c r="O156" s="51"/>
      <c r="P156" s="51"/>
      <c r="Q156" s="51"/>
      <c r="R156" s="51"/>
      <c r="S156" s="51"/>
      <c r="T156" s="51"/>
      <c r="U156" s="51"/>
      <c r="V156" s="51"/>
      <c r="X156" s="25"/>
      <c r="Y156" s="25"/>
      <c r="Z156" s="25"/>
      <c r="AA156" s="25"/>
      <c r="AB156" s="25"/>
      <c r="AC156" s="25"/>
    </row>
    <row r="157" spans="1:29" s="24" customFormat="1" ht="32.25" customHeight="1" x14ac:dyDescent="0.25">
      <c r="A157" s="51"/>
      <c r="B157" s="51"/>
      <c r="C157" s="51"/>
      <c r="D157" s="57"/>
      <c r="E157" s="57"/>
      <c r="F157" s="57"/>
      <c r="G157" s="59"/>
      <c r="H157" s="60"/>
      <c r="I157" s="60"/>
      <c r="J157" s="60"/>
      <c r="K157" s="51"/>
      <c r="L157" s="51"/>
      <c r="M157" s="51"/>
      <c r="N157" s="61"/>
      <c r="O157" s="51"/>
      <c r="P157" s="51"/>
      <c r="Q157" s="51"/>
      <c r="R157" s="51"/>
      <c r="S157" s="51"/>
      <c r="T157" s="51"/>
      <c r="U157" s="51"/>
      <c r="V157" s="51"/>
      <c r="X157" s="25"/>
      <c r="Y157" s="25"/>
      <c r="Z157" s="25"/>
      <c r="AA157" s="25"/>
      <c r="AB157" s="25"/>
      <c r="AC157" s="25"/>
    </row>
    <row r="158" spans="1:29" s="24" customFormat="1" ht="56.25" customHeight="1" x14ac:dyDescent="0.25">
      <c r="A158" s="51"/>
      <c r="B158" s="221" t="s">
        <v>49</v>
      </c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51"/>
      <c r="X158" s="25"/>
      <c r="Y158" s="25"/>
      <c r="Z158" s="25"/>
      <c r="AA158" s="25"/>
      <c r="AB158" s="25"/>
      <c r="AC158" s="25"/>
    </row>
    <row r="159" spans="1:29" s="24" customFormat="1" ht="15.75" thickBot="1" x14ac:dyDescent="0.3">
      <c r="A159" s="51"/>
      <c r="B159" s="51"/>
      <c r="C159" s="51"/>
      <c r="D159" s="57"/>
      <c r="E159" s="57"/>
      <c r="F159" s="57"/>
      <c r="G159" s="59"/>
      <c r="H159" s="60"/>
      <c r="I159" s="60"/>
      <c r="J159" s="60"/>
      <c r="K159" s="51"/>
      <c r="L159" s="51"/>
      <c r="M159" s="51"/>
      <c r="N159" s="61"/>
      <c r="O159" s="51"/>
      <c r="P159" s="51"/>
      <c r="Q159" s="51"/>
      <c r="R159" s="51"/>
      <c r="S159" s="51"/>
      <c r="T159" s="51"/>
      <c r="U159" s="51"/>
      <c r="V159" s="51"/>
      <c r="X159" s="25"/>
      <c r="Y159" s="25"/>
      <c r="Z159" s="25"/>
      <c r="AA159" s="25"/>
      <c r="AB159" s="25"/>
      <c r="AC159" s="25"/>
    </row>
    <row r="160" spans="1:29" s="22" customFormat="1" ht="67.5" customHeight="1" thickTop="1" thickBot="1" x14ac:dyDescent="0.3">
      <c r="A160" s="45"/>
      <c r="B160" s="45"/>
      <c r="C160" s="45"/>
      <c r="D160" s="231" t="s">
        <v>47</v>
      </c>
      <c r="E160" s="231"/>
      <c r="F160" s="231"/>
      <c r="G160" s="231"/>
      <c r="H160" s="231"/>
      <c r="I160" s="231"/>
      <c r="J160" s="231"/>
      <c r="K160" s="231"/>
      <c r="L160" s="230" t="s">
        <v>46</v>
      </c>
      <c r="M160" s="230"/>
      <c r="N160" s="230"/>
      <c r="O160" s="183"/>
      <c r="P160" s="230" t="s">
        <v>45</v>
      </c>
      <c r="Q160" s="230"/>
      <c r="R160" s="230"/>
      <c r="S160" s="230" t="s">
        <v>44</v>
      </c>
      <c r="T160" s="230"/>
      <c r="U160" s="230"/>
      <c r="V160" s="45"/>
      <c r="X160" s="23"/>
      <c r="Y160" s="23"/>
      <c r="Z160" s="23"/>
      <c r="AA160" s="23"/>
      <c r="AB160" s="23"/>
      <c r="AC160" s="23"/>
    </row>
    <row r="161" spans="1:29" s="24" customFormat="1" ht="40.5" customHeight="1" thickTop="1" thickBot="1" x14ac:dyDescent="0.3">
      <c r="A161" s="51"/>
      <c r="B161" s="222">
        <v>1</v>
      </c>
      <c r="C161" s="224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186"/>
      <c r="P161" s="229"/>
      <c r="Q161" s="229"/>
      <c r="R161" s="229"/>
      <c r="S161" s="229"/>
      <c r="T161" s="229"/>
      <c r="U161" s="229"/>
      <c r="V161" s="51"/>
      <c r="X161" s="25"/>
      <c r="Y161" s="25"/>
      <c r="Z161" s="25"/>
      <c r="AA161" s="25"/>
      <c r="AB161" s="25"/>
      <c r="AC161" s="25"/>
    </row>
    <row r="162" spans="1:29" s="24" customFormat="1" ht="40.5" customHeight="1" thickTop="1" thickBot="1" x14ac:dyDescent="0.3">
      <c r="A162" s="51"/>
      <c r="B162" s="222">
        <v>2</v>
      </c>
      <c r="C162" s="224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186"/>
      <c r="P162" s="229"/>
      <c r="Q162" s="229"/>
      <c r="R162" s="229"/>
      <c r="S162" s="229"/>
      <c r="T162" s="229"/>
      <c r="U162" s="229"/>
      <c r="V162" s="51"/>
      <c r="X162" s="25"/>
      <c r="Y162" s="25"/>
      <c r="Z162" s="25"/>
      <c r="AA162" s="25"/>
      <c r="AB162" s="25"/>
      <c r="AC162" s="25"/>
    </row>
    <row r="163" spans="1:29" s="24" customFormat="1" ht="40.5" customHeight="1" thickTop="1" thickBot="1" x14ac:dyDescent="0.3">
      <c r="A163" s="51"/>
      <c r="B163" s="222">
        <v>3</v>
      </c>
      <c r="C163" s="224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186"/>
      <c r="P163" s="229"/>
      <c r="Q163" s="229"/>
      <c r="R163" s="229"/>
      <c r="S163" s="229"/>
      <c r="T163" s="229"/>
      <c r="U163" s="229"/>
      <c r="V163" s="51"/>
      <c r="X163" s="25"/>
      <c r="Y163" s="25"/>
      <c r="Z163" s="25"/>
      <c r="AA163" s="25"/>
      <c r="AB163" s="25"/>
      <c r="AC163" s="25"/>
    </row>
    <row r="164" spans="1:29" s="24" customFormat="1" ht="40.5" customHeight="1" thickTop="1" thickBot="1" x14ac:dyDescent="0.3">
      <c r="A164" s="51"/>
      <c r="B164" s="222">
        <v>4</v>
      </c>
      <c r="C164" s="224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186"/>
      <c r="P164" s="229"/>
      <c r="Q164" s="229"/>
      <c r="R164" s="229"/>
      <c r="S164" s="229"/>
      <c r="T164" s="229"/>
      <c r="U164" s="229"/>
      <c r="V164" s="51"/>
      <c r="X164" s="25"/>
      <c r="Y164" s="25"/>
      <c r="Z164" s="25"/>
      <c r="AA164" s="25"/>
      <c r="AB164" s="25"/>
      <c r="AC164" s="25"/>
    </row>
    <row r="165" spans="1:29" s="24" customFormat="1" ht="40.5" customHeight="1" thickTop="1" thickBot="1" x14ac:dyDescent="0.3">
      <c r="A165" s="51"/>
      <c r="B165" s="222">
        <v>5</v>
      </c>
      <c r="C165" s="224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186"/>
      <c r="P165" s="229"/>
      <c r="Q165" s="229"/>
      <c r="R165" s="229"/>
      <c r="S165" s="229"/>
      <c r="T165" s="229"/>
      <c r="U165" s="229"/>
      <c r="V165" s="51"/>
      <c r="X165" s="25"/>
      <c r="Y165" s="25"/>
      <c r="Z165" s="25"/>
      <c r="AA165" s="25"/>
      <c r="AB165" s="25"/>
      <c r="AC165" s="25"/>
    </row>
    <row r="166" spans="1:29" s="24" customFormat="1" ht="40.5" customHeight="1" thickTop="1" thickBot="1" x14ac:dyDescent="0.3">
      <c r="A166" s="51"/>
      <c r="B166" s="222">
        <v>6</v>
      </c>
      <c r="C166" s="224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186"/>
      <c r="P166" s="229"/>
      <c r="Q166" s="229"/>
      <c r="R166" s="229"/>
      <c r="S166" s="229"/>
      <c r="T166" s="229"/>
      <c r="U166" s="229"/>
      <c r="V166" s="51"/>
      <c r="X166" s="25"/>
      <c r="Y166" s="25"/>
      <c r="Z166" s="25"/>
      <c r="AA166" s="25"/>
      <c r="AB166" s="25"/>
      <c r="AC166" s="25"/>
    </row>
    <row r="167" spans="1:29" s="24" customFormat="1" ht="15.75" thickTop="1" x14ac:dyDescent="0.25">
      <c r="A167" s="51"/>
      <c r="B167" s="51"/>
      <c r="C167" s="51"/>
      <c r="D167" s="57"/>
      <c r="E167" s="57"/>
      <c r="F167" s="57"/>
      <c r="G167" s="59"/>
      <c r="H167" s="60"/>
      <c r="I167" s="60"/>
      <c r="J167" s="60"/>
      <c r="K167" s="51"/>
      <c r="L167" s="51"/>
      <c r="M167" s="51"/>
      <c r="N167" s="61"/>
      <c r="O167" s="51"/>
      <c r="P167" s="51"/>
      <c r="Q167" s="51"/>
      <c r="R167" s="51"/>
      <c r="S167" s="51"/>
      <c r="T167" s="51"/>
      <c r="U167" s="51"/>
      <c r="V167" s="51"/>
      <c r="X167" s="25"/>
      <c r="Y167" s="25"/>
      <c r="Z167" s="25"/>
      <c r="AA167" s="25"/>
      <c r="AB167" s="25"/>
      <c r="AC167" s="25"/>
    </row>
    <row r="168" spans="1:29" s="24" customFormat="1" ht="15" x14ac:dyDescent="0.25">
      <c r="A168" s="51"/>
      <c r="B168" s="51"/>
      <c r="C168" s="51"/>
      <c r="D168" s="57"/>
      <c r="E168" s="57"/>
      <c r="F168" s="57"/>
      <c r="G168" s="59"/>
      <c r="H168" s="60"/>
      <c r="I168" s="60"/>
      <c r="J168" s="60"/>
      <c r="K168" s="51"/>
      <c r="L168" s="51"/>
      <c r="M168" s="51"/>
      <c r="N168" s="61"/>
      <c r="O168" s="51"/>
      <c r="P168" s="51"/>
      <c r="Q168" s="51"/>
      <c r="R168" s="51"/>
      <c r="S168" s="51"/>
      <c r="T168" s="51"/>
      <c r="U168" s="51"/>
      <c r="V168" s="51"/>
      <c r="X168" s="25"/>
      <c r="Y168" s="25"/>
      <c r="Z168" s="25"/>
      <c r="AA168" s="25"/>
      <c r="AB168" s="25"/>
      <c r="AC168" s="25"/>
    </row>
    <row r="169" spans="1:29" s="24" customFormat="1" ht="54.75" customHeight="1" thickBot="1" x14ac:dyDescent="0.3">
      <c r="A169" s="51"/>
      <c r="B169" s="221" t="s">
        <v>86</v>
      </c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51"/>
      <c r="X169" s="25"/>
      <c r="Y169" s="25"/>
      <c r="Z169" s="25"/>
      <c r="AA169" s="25"/>
      <c r="AB169" s="25"/>
      <c r="AC169" s="25"/>
    </row>
    <row r="170" spans="1:29" s="24" customFormat="1" ht="98.25" customHeight="1" thickTop="1" thickBot="1" x14ac:dyDescent="0.3">
      <c r="A170" s="51"/>
      <c r="B170" s="218"/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20"/>
      <c r="V170" s="51"/>
      <c r="X170" s="25"/>
      <c r="Y170" s="25"/>
      <c r="Z170" s="25"/>
      <c r="AA170" s="25"/>
      <c r="AB170" s="25"/>
      <c r="AC170" s="25"/>
    </row>
    <row r="171" spans="1:29" s="24" customFormat="1" ht="15.75" thickTop="1" x14ac:dyDescent="0.25">
      <c r="A171" s="51"/>
      <c r="B171" s="51"/>
      <c r="C171" s="51"/>
      <c r="D171" s="57"/>
      <c r="E171" s="57"/>
      <c r="F171" s="57"/>
      <c r="G171" s="59"/>
      <c r="H171" s="60"/>
      <c r="I171" s="60"/>
      <c r="J171" s="60"/>
      <c r="K171" s="51"/>
      <c r="L171" s="51"/>
      <c r="M171" s="51"/>
      <c r="N171" s="61"/>
      <c r="O171" s="51"/>
      <c r="P171" s="51"/>
      <c r="Q171" s="51"/>
      <c r="R171" s="51"/>
      <c r="S171" s="51"/>
      <c r="T171" s="51"/>
      <c r="U171" s="51"/>
      <c r="V171" s="51"/>
      <c r="X171" s="25"/>
      <c r="Y171" s="25"/>
      <c r="Z171" s="25"/>
      <c r="AA171" s="25"/>
      <c r="AB171" s="25"/>
      <c r="AC171" s="25"/>
    </row>
    <row r="172" spans="1:29" s="24" customFormat="1" ht="15" x14ac:dyDescent="0.25">
      <c r="A172" s="51"/>
      <c r="B172" s="51"/>
      <c r="C172" s="51"/>
      <c r="D172" s="57"/>
      <c r="E172" s="57"/>
      <c r="F172" s="57"/>
      <c r="G172" s="59"/>
      <c r="H172" s="60"/>
      <c r="I172" s="60"/>
      <c r="J172" s="60"/>
      <c r="K172" s="51"/>
      <c r="L172" s="51"/>
      <c r="M172" s="51"/>
      <c r="N172" s="61"/>
      <c r="O172" s="51"/>
      <c r="P172" s="51"/>
      <c r="Q172" s="51"/>
      <c r="R172" s="51"/>
      <c r="S172" s="51"/>
      <c r="T172" s="51"/>
      <c r="U172" s="51"/>
      <c r="V172" s="51"/>
      <c r="X172" s="25"/>
      <c r="Y172" s="25"/>
      <c r="Z172" s="25"/>
      <c r="AA172" s="25"/>
      <c r="AB172" s="25"/>
      <c r="AC172" s="25"/>
    </row>
    <row r="173" spans="1:29" s="24" customFormat="1" ht="30" customHeight="1" x14ac:dyDescent="0.25">
      <c r="A173" s="51"/>
      <c r="B173" s="221" t="s">
        <v>55</v>
      </c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51"/>
      <c r="X173" s="25"/>
      <c r="Y173" s="25"/>
      <c r="Z173" s="25"/>
      <c r="AA173" s="25"/>
      <c r="AB173" s="25"/>
      <c r="AC173" s="25"/>
    </row>
    <row r="174" spans="1:29" s="24" customFormat="1" ht="15.75" thickBot="1" x14ac:dyDescent="0.3">
      <c r="A174" s="51"/>
      <c r="B174" s="51"/>
      <c r="C174" s="51"/>
      <c r="D174" s="57"/>
      <c r="E174" s="57"/>
      <c r="F174" s="57"/>
      <c r="G174" s="59"/>
      <c r="H174" s="60"/>
      <c r="I174" s="60"/>
      <c r="J174" s="60"/>
      <c r="K174" s="51"/>
      <c r="L174" s="51"/>
      <c r="M174" s="51"/>
      <c r="N174" s="61"/>
      <c r="O174" s="51"/>
      <c r="P174" s="51"/>
      <c r="Q174" s="51"/>
      <c r="R174" s="51"/>
      <c r="S174" s="51"/>
      <c r="T174" s="51"/>
      <c r="U174" s="51"/>
      <c r="V174" s="51"/>
      <c r="X174" s="25"/>
      <c r="Y174" s="25"/>
      <c r="Z174" s="25"/>
      <c r="AA174" s="25"/>
      <c r="AB174" s="25"/>
      <c r="AC174" s="25"/>
    </row>
    <row r="175" spans="1:29" s="24" customFormat="1" ht="36" customHeight="1" thickTop="1" thickBot="1" x14ac:dyDescent="0.3">
      <c r="A175" s="51"/>
      <c r="B175" s="222" t="s">
        <v>56</v>
      </c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4"/>
      <c r="V175" s="51"/>
      <c r="X175" s="25"/>
      <c r="Y175" s="25"/>
      <c r="Z175" s="25"/>
      <c r="AA175" s="25"/>
      <c r="AB175" s="25"/>
      <c r="AC175" s="25"/>
    </row>
    <row r="176" spans="1:29" s="22" customFormat="1" ht="15" thickTop="1" x14ac:dyDescent="0.25">
      <c r="A176" s="45"/>
      <c r="B176" s="212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4"/>
      <c r="V176" s="45"/>
      <c r="X176" s="23"/>
      <c r="Y176" s="23"/>
      <c r="Z176" s="23"/>
      <c r="AA176" s="23"/>
      <c r="AB176" s="23"/>
      <c r="AC176" s="23"/>
    </row>
    <row r="177" spans="1:29" s="19" customFormat="1" ht="30" customHeight="1" x14ac:dyDescent="0.25">
      <c r="A177" s="179"/>
      <c r="B177" s="207" t="s">
        <v>41</v>
      </c>
      <c r="C177" s="208"/>
      <c r="D177" s="208"/>
      <c r="E177" s="180"/>
      <c r="F177" s="180"/>
      <c r="G177" s="225"/>
      <c r="H177" s="226"/>
      <c r="I177" s="226"/>
      <c r="J177" s="226"/>
      <c r="K177" s="226"/>
      <c r="L177" s="227"/>
      <c r="M177" s="228"/>
      <c r="N177" s="205"/>
      <c r="O177" s="205"/>
      <c r="P177" s="205"/>
      <c r="Q177" s="205"/>
      <c r="R177" s="205"/>
      <c r="S177" s="205"/>
      <c r="T177" s="205"/>
      <c r="U177" s="206"/>
      <c r="V177" s="179"/>
      <c r="X177" s="30"/>
      <c r="Y177" s="30"/>
      <c r="Z177" s="30"/>
      <c r="AA177" s="30"/>
      <c r="AB177" s="30"/>
      <c r="AC177" s="30"/>
    </row>
    <row r="178" spans="1:29" s="19" customFormat="1" ht="14.25" x14ac:dyDescent="0.25">
      <c r="A178" s="179"/>
      <c r="B178" s="204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6"/>
      <c r="V178" s="179"/>
      <c r="X178" s="30"/>
      <c r="Y178" s="30"/>
      <c r="Z178" s="30"/>
      <c r="AA178" s="30"/>
      <c r="AB178" s="30"/>
      <c r="AC178" s="30"/>
    </row>
    <row r="179" spans="1:29" s="19" customFormat="1" ht="29.25" customHeight="1" x14ac:dyDescent="0.25">
      <c r="A179" s="179"/>
      <c r="B179" s="207" t="s">
        <v>42</v>
      </c>
      <c r="C179" s="208"/>
      <c r="D179" s="208"/>
      <c r="E179" s="180"/>
      <c r="F179" s="180"/>
      <c r="G179" s="209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1"/>
      <c r="T179" s="181"/>
      <c r="U179" s="182"/>
      <c r="V179" s="179"/>
      <c r="X179" s="30"/>
      <c r="Y179" s="30"/>
      <c r="Z179" s="30"/>
      <c r="AA179" s="30"/>
      <c r="AB179" s="30"/>
      <c r="AC179" s="30"/>
    </row>
    <row r="180" spans="1:29" s="22" customFormat="1" ht="7.5" customHeight="1" x14ac:dyDescent="0.25">
      <c r="A180" s="45"/>
      <c r="B180" s="212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4"/>
      <c r="V180" s="45"/>
      <c r="X180" s="23"/>
      <c r="Y180" s="23"/>
      <c r="Z180" s="23"/>
      <c r="AA180" s="23"/>
      <c r="AB180" s="23"/>
      <c r="AC180" s="23"/>
    </row>
    <row r="181" spans="1:29" s="22" customFormat="1" ht="18.75" customHeight="1" x14ac:dyDescent="0.25">
      <c r="A181" s="45"/>
      <c r="B181" s="215" t="s">
        <v>43</v>
      </c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7"/>
      <c r="V181" s="45"/>
      <c r="X181" s="23"/>
      <c r="Y181" s="23"/>
      <c r="Z181" s="23"/>
      <c r="AA181" s="23"/>
      <c r="AB181" s="23"/>
      <c r="AC181" s="23"/>
    </row>
    <row r="182" spans="1:29" s="22" customFormat="1" ht="9.75" customHeight="1" thickBot="1" x14ac:dyDescent="0.3">
      <c r="A182" s="45"/>
      <c r="B182" s="201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3"/>
      <c r="V182" s="45"/>
      <c r="X182" s="23"/>
      <c r="Y182" s="23"/>
      <c r="Z182" s="23"/>
      <c r="AA182" s="23"/>
      <c r="AB182" s="23"/>
      <c r="AC182" s="23"/>
    </row>
    <row r="183" spans="1:29" s="24" customFormat="1" ht="15.75" thickTop="1" x14ac:dyDescent="0.25">
      <c r="A183" s="51"/>
      <c r="B183" s="51"/>
      <c r="C183" s="51"/>
      <c r="D183" s="57"/>
      <c r="E183" s="57"/>
      <c r="F183" s="57"/>
      <c r="G183" s="59"/>
      <c r="H183" s="60"/>
      <c r="I183" s="60"/>
      <c r="J183" s="60"/>
      <c r="K183" s="51"/>
      <c r="L183" s="51"/>
      <c r="M183" s="51"/>
      <c r="N183" s="61"/>
      <c r="O183" s="51"/>
      <c r="P183" s="51"/>
      <c r="Q183" s="51"/>
      <c r="R183" s="51"/>
      <c r="S183" s="51"/>
      <c r="T183" s="51"/>
      <c r="U183" s="51"/>
      <c r="V183" s="51"/>
      <c r="X183" s="25"/>
      <c r="Y183" s="25"/>
      <c r="Z183" s="25"/>
      <c r="AA183" s="25"/>
      <c r="AB183" s="25"/>
      <c r="AC183" s="25"/>
    </row>
    <row r="184" spans="1:29" s="24" customFormat="1" ht="15" x14ac:dyDescent="0.25">
      <c r="A184" s="51"/>
      <c r="B184" s="51"/>
      <c r="C184" s="51"/>
      <c r="D184" s="57"/>
      <c r="E184" s="57"/>
      <c r="F184" s="57"/>
      <c r="G184" s="59"/>
      <c r="H184" s="60"/>
      <c r="I184" s="60"/>
      <c r="J184" s="60"/>
      <c r="K184" s="51"/>
      <c r="L184" s="51"/>
      <c r="M184" s="51"/>
      <c r="N184" s="61"/>
      <c r="O184" s="51"/>
      <c r="P184" s="51"/>
      <c r="Q184" s="51"/>
      <c r="R184" s="51"/>
      <c r="S184" s="51"/>
      <c r="T184" s="51"/>
      <c r="U184" s="51"/>
      <c r="V184" s="51"/>
      <c r="X184" s="25"/>
      <c r="Y184" s="25"/>
      <c r="Z184" s="25"/>
      <c r="AA184" s="25"/>
      <c r="AB184" s="25"/>
      <c r="AC184" s="25"/>
    </row>
    <row r="185" spans="1:29" s="24" customFormat="1" ht="15" x14ac:dyDescent="0.25">
      <c r="A185" s="51"/>
      <c r="B185" s="51"/>
      <c r="C185" s="51"/>
      <c r="D185" s="57"/>
      <c r="E185" s="57"/>
      <c r="F185" s="57"/>
      <c r="G185" s="59"/>
      <c r="H185" s="60"/>
      <c r="I185" s="60"/>
      <c r="J185" s="60"/>
      <c r="K185" s="51"/>
      <c r="L185" s="51"/>
      <c r="M185" s="51"/>
      <c r="N185" s="61"/>
      <c r="O185" s="51"/>
      <c r="P185" s="51"/>
      <c r="Q185" s="51"/>
      <c r="R185" s="51"/>
      <c r="S185" s="51"/>
      <c r="T185" s="51"/>
      <c r="U185" s="51"/>
      <c r="V185" s="51"/>
      <c r="X185" s="25"/>
      <c r="Y185" s="25"/>
      <c r="Z185" s="25"/>
      <c r="AA185" s="25"/>
      <c r="AB185" s="25"/>
      <c r="AC185" s="25"/>
    </row>
    <row r="186" spans="1:29" s="24" customFormat="1" ht="15" x14ac:dyDescent="0.25">
      <c r="A186" s="51"/>
      <c r="B186" s="51"/>
      <c r="C186" s="51"/>
      <c r="D186" s="57"/>
      <c r="E186" s="57"/>
      <c r="F186" s="57"/>
      <c r="G186" s="59"/>
      <c r="H186" s="60"/>
      <c r="I186" s="60"/>
      <c r="J186" s="60"/>
      <c r="K186" s="51"/>
      <c r="L186" s="51"/>
      <c r="M186" s="51"/>
      <c r="N186" s="61"/>
      <c r="O186" s="51"/>
      <c r="P186" s="51"/>
      <c r="Q186" s="51"/>
      <c r="R186" s="51"/>
      <c r="S186" s="51"/>
      <c r="T186" s="51"/>
      <c r="U186" s="51"/>
      <c r="V186" s="51"/>
      <c r="X186" s="25"/>
      <c r="Y186" s="25"/>
      <c r="Z186" s="25"/>
      <c r="AA186" s="25"/>
      <c r="AB186" s="25"/>
      <c r="AC186" s="25"/>
    </row>
    <row r="187" spans="1:29" s="24" customFormat="1" ht="15" x14ac:dyDescent="0.25">
      <c r="A187" s="51"/>
      <c r="B187" s="51"/>
      <c r="C187" s="51"/>
      <c r="D187" s="57"/>
      <c r="E187" s="57"/>
      <c r="F187" s="57"/>
      <c r="G187" s="59"/>
      <c r="H187" s="60"/>
      <c r="I187" s="60"/>
      <c r="J187" s="60"/>
      <c r="K187" s="51"/>
      <c r="L187" s="51"/>
      <c r="M187" s="51"/>
      <c r="N187" s="61"/>
      <c r="O187" s="51"/>
      <c r="P187" s="51"/>
      <c r="Q187" s="51"/>
      <c r="R187" s="51"/>
      <c r="S187" s="51"/>
      <c r="T187" s="51"/>
      <c r="U187" s="51"/>
      <c r="V187" s="51"/>
      <c r="X187" s="25"/>
      <c r="Y187" s="25"/>
      <c r="Z187" s="25"/>
      <c r="AA187" s="25"/>
      <c r="AB187" s="25"/>
      <c r="AC187" s="25"/>
    </row>
    <row r="188" spans="1:29" s="24" customFormat="1" ht="15" x14ac:dyDescent="0.25">
      <c r="A188" s="51"/>
      <c r="B188" s="51"/>
      <c r="C188" s="51"/>
      <c r="D188" s="57"/>
      <c r="E188" s="57"/>
      <c r="F188" s="57"/>
      <c r="G188" s="59"/>
      <c r="H188" s="60"/>
      <c r="I188" s="60"/>
      <c r="J188" s="60"/>
      <c r="K188" s="51"/>
      <c r="L188" s="51"/>
      <c r="M188" s="51"/>
      <c r="N188" s="61"/>
      <c r="O188" s="51"/>
      <c r="P188" s="51"/>
      <c r="Q188" s="51"/>
      <c r="R188" s="51"/>
      <c r="S188" s="51"/>
      <c r="T188" s="51"/>
      <c r="U188" s="51"/>
      <c r="V188" s="51"/>
      <c r="X188" s="25"/>
      <c r="Y188" s="25"/>
      <c r="Z188" s="25"/>
      <c r="AA188" s="25"/>
      <c r="AB188" s="25"/>
      <c r="AC188" s="25"/>
    </row>
    <row r="189" spans="1:29" s="24" customFormat="1" ht="15" x14ac:dyDescent="0.25">
      <c r="A189" s="51"/>
      <c r="B189" s="51"/>
      <c r="C189" s="51"/>
      <c r="D189" s="57"/>
      <c r="E189" s="57"/>
      <c r="F189" s="57"/>
      <c r="G189" s="59"/>
      <c r="H189" s="60"/>
      <c r="I189" s="60"/>
      <c r="J189" s="60"/>
      <c r="K189" s="51"/>
      <c r="L189" s="51"/>
      <c r="M189" s="51"/>
      <c r="N189" s="61"/>
      <c r="O189" s="51"/>
      <c r="P189" s="51"/>
      <c r="Q189" s="51"/>
      <c r="R189" s="51"/>
      <c r="S189" s="51"/>
      <c r="T189" s="51"/>
      <c r="U189" s="51"/>
      <c r="V189" s="51"/>
      <c r="X189" s="25"/>
      <c r="Y189" s="25"/>
      <c r="Z189" s="25"/>
      <c r="AA189" s="25"/>
      <c r="AB189" s="25"/>
      <c r="AC189" s="25"/>
    </row>
    <row r="190" spans="1:29" s="27" customFormat="1" ht="30" customHeight="1" x14ac:dyDescent="0.25">
      <c r="A190" s="52"/>
      <c r="B190" s="221" t="s">
        <v>57</v>
      </c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52"/>
      <c r="X190" s="28"/>
      <c r="Y190" s="28"/>
      <c r="Z190" s="28"/>
      <c r="AA190" s="28"/>
      <c r="AB190" s="28"/>
      <c r="AC190" s="28"/>
    </row>
    <row r="191" spans="1:29" s="24" customFormat="1" ht="15" x14ac:dyDescent="0.25">
      <c r="A191" s="51"/>
      <c r="B191" s="51"/>
      <c r="C191" s="51"/>
      <c r="D191" s="57"/>
      <c r="E191" s="57"/>
      <c r="F191" s="57"/>
      <c r="G191" s="59"/>
      <c r="H191" s="60"/>
      <c r="I191" s="60"/>
      <c r="J191" s="60"/>
      <c r="K191" s="51"/>
      <c r="L191" s="51"/>
      <c r="M191" s="51"/>
      <c r="N191" s="61"/>
      <c r="O191" s="51"/>
      <c r="P191" s="51"/>
      <c r="Q191" s="51"/>
      <c r="R191" s="51"/>
      <c r="S191" s="51"/>
      <c r="T191" s="51"/>
      <c r="U191" s="51"/>
      <c r="V191" s="51"/>
      <c r="X191" s="25"/>
      <c r="Y191" s="25"/>
      <c r="Z191" s="25"/>
      <c r="AA191" s="25"/>
      <c r="AB191" s="25"/>
      <c r="AC191" s="25"/>
    </row>
    <row r="192" spans="1:29" s="24" customFormat="1" ht="15" x14ac:dyDescent="0.25">
      <c r="A192" s="51"/>
      <c r="B192" s="200" t="s">
        <v>69</v>
      </c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51"/>
      <c r="N192" s="61"/>
      <c r="O192" s="51"/>
      <c r="P192" s="51"/>
      <c r="Q192" s="51"/>
      <c r="R192" s="51"/>
      <c r="S192" s="51"/>
      <c r="T192" s="51"/>
      <c r="U192" s="51"/>
      <c r="V192" s="51"/>
      <c r="X192" s="25"/>
      <c r="Y192" s="25"/>
      <c r="Z192" s="25"/>
      <c r="AA192" s="25"/>
      <c r="AB192" s="25"/>
      <c r="AC192" s="25"/>
    </row>
    <row r="193" spans="1:29" s="24" customFormat="1" ht="15" x14ac:dyDescent="0.25">
      <c r="A193" s="51"/>
      <c r="B193" s="51"/>
      <c r="C193" s="51"/>
      <c r="D193" s="57"/>
      <c r="E193" s="57"/>
      <c r="F193" s="57"/>
      <c r="G193" s="59"/>
      <c r="H193" s="60"/>
      <c r="I193" s="60"/>
      <c r="J193" s="60"/>
      <c r="K193" s="51"/>
      <c r="L193" s="51"/>
      <c r="M193" s="51"/>
      <c r="N193" s="61"/>
      <c r="O193" s="51"/>
      <c r="P193" s="51"/>
      <c r="Q193" s="51"/>
      <c r="R193" s="51"/>
      <c r="S193" s="51"/>
      <c r="T193" s="51"/>
      <c r="U193" s="51"/>
      <c r="V193" s="51"/>
      <c r="X193" s="25"/>
      <c r="Y193" s="25"/>
      <c r="Z193" s="25"/>
      <c r="AA193" s="25"/>
      <c r="AB193" s="25"/>
      <c r="AC193" s="25"/>
    </row>
    <row r="194" spans="1:29" s="24" customFormat="1" ht="45" customHeight="1" x14ac:dyDescent="0.25">
      <c r="A194" s="51"/>
      <c r="B194" s="200" t="s">
        <v>62</v>
      </c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51"/>
      <c r="X194" s="25"/>
      <c r="Y194" s="25"/>
      <c r="Z194" s="25"/>
      <c r="AA194" s="25"/>
      <c r="AB194" s="25"/>
      <c r="AC194" s="25"/>
    </row>
    <row r="195" spans="1:29" s="24" customFormat="1" ht="42.75" customHeight="1" x14ac:dyDescent="0.25">
      <c r="A195" s="51"/>
      <c r="B195" s="200" t="s">
        <v>61</v>
      </c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51"/>
      <c r="X195" s="25"/>
      <c r="Y195" s="25"/>
      <c r="Z195" s="25"/>
      <c r="AA195" s="25"/>
      <c r="AB195" s="25"/>
      <c r="AC195" s="25"/>
    </row>
    <row r="196" spans="1:29" s="24" customFormat="1" ht="49.5" customHeight="1" x14ac:dyDescent="0.25">
      <c r="A196" s="51"/>
      <c r="B196" s="200" t="s">
        <v>60</v>
      </c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51"/>
      <c r="X196" s="25"/>
      <c r="Y196" s="25"/>
      <c r="Z196" s="25"/>
      <c r="AA196" s="25"/>
      <c r="AB196" s="25"/>
      <c r="AC196" s="25"/>
    </row>
    <row r="197" spans="1:29" s="24" customFormat="1" ht="47.25" customHeight="1" x14ac:dyDescent="0.25">
      <c r="A197" s="51"/>
      <c r="B197" s="200" t="s">
        <v>58</v>
      </c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51"/>
      <c r="X197" s="25"/>
      <c r="Y197" s="25"/>
      <c r="Z197" s="25"/>
      <c r="AA197" s="25"/>
      <c r="AB197" s="25"/>
      <c r="AC197" s="25"/>
    </row>
    <row r="198" spans="1:29" s="24" customFormat="1" ht="24.75" customHeight="1" x14ac:dyDescent="0.25">
      <c r="A198" s="51"/>
      <c r="B198" s="200" t="s">
        <v>59</v>
      </c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51"/>
      <c r="X198" s="25"/>
      <c r="Y198" s="25"/>
      <c r="Z198" s="25"/>
      <c r="AA198" s="25"/>
      <c r="AB198" s="25"/>
      <c r="AC198" s="25"/>
    </row>
    <row r="199" spans="1:29" s="24" customFormat="1" ht="59.25" customHeight="1" x14ac:dyDescent="0.25">
      <c r="A199" s="51"/>
      <c r="B199" s="200" t="s">
        <v>63</v>
      </c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51"/>
      <c r="X199" s="25"/>
      <c r="Y199" s="25"/>
      <c r="Z199" s="25"/>
      <c r="AA199" s="25"/>
      <c r="AB199" s="25"/>
      <c r="AC199" s="25"/>
    </row>
    <row r="200" spans="1:29" s="24" customFormat="1" ht="15" x14ac:dyDescent="0.25">
      <c r="A200" s="51"/>
      <c r="B200" s="51"/>
      <c r="C200" s="51"/>
      <c r="D200" s="57"/>
      <c r="E200" s="57"/>
      <c r="F200" s="57"/>
      <c r="G200" s="59"/>
      <c r="H200" s="60"/>
      <c r="I200" s="60"/>
      <c r="J200" s="60"/>
      <c r="K200" s="51"/>
      <c r="L200" s="51"/>
      <c r="M200" s="51"/>
      <c r="N200" s="61"/>
      <c r="O200" s="51"/>
      <c r="P200" s="51"/>
      <c r="Q200" s="51"/>
      <c r="R200" s="51"/>
      <c r="S200" s="51"/>
      <c r="T200" s="51"/>
      <c r="U200" s="51"/>
      <c r="V200" s="51"/>
      <c r="X200" s="25"/>
      <c r="Y200" s="25"/>
      <c r="Z200" s="25"/>
      <c r="AA200" s="25"/>
      <c r="AB200" s="25"/>
      <c r="AC200" s="25"/>
    </row>
    <row r="201" spans="1:29" s="24" customFormat="1" ht="33" customHeight="1" x14ac:dyDescent="0.25">
      <c r="A201" s="51"/>
      <c r="B201" s="196"/>
      <c r="C201" s="197"/>
      <c r="D201" s="197"/>
      <c r="E201" s="197"/>
      <c r="F201" s="197"/>
      <c r="G201" s="197"/>
      <c r="H201" s="197"/>
      <c r="I201" s="197"/>
      <c r="J201" s="197"/>
      <c r="K201" s="197"/>
      <c r="L201" s="198"/>
      <c r="M201" s="51"/>
      <c r="N201" s="61"/>
      <c r="O201" s="51"/>
      <c r="P201" s="193"/>
      <c r="Q201" s="194"/>
      <c r="R201" s="194"/>
      <c r="S201" s="195"/>
      <c r="T201" s="51"/>
      <c r="U201" s="51"/>
      <c r="V201" s="51"/>
      <c r="X201" s="25"/>
      <c r="Y201" s="25"/>
      <c r="Z201" s="25"/>
      <c r="AA201" s="25"/>
      <c r="AB201" s="25"/>
      <c r="AC201" s="25"/>
    </row>
    <row r="202" spans="1:29" s="24" customFormat="1" ht="18.75" customHeight="1" x14ac:dyDescent="0.25">
      <c r="A202" s="51"/>
      <c r="B202" s="51"/>
      <c r="C202" s="51"/>
      <c r="D202" s="57"/>
      <c r="E202" s="57"/>
      <c r="F202" s="57"/>
      <c r="G202" s="68" t="s">
        <v>66</v>
      </c>
      <c r="H202" s="60"/>
      <c r="I202" s="60"/>
      <c r="J202" s="60"/>
      <c r="K202" s="51"/>
      <c r="L202" s="51"/>
      <c r="M202" s="51"/>
      <c r="N202" s="61"/>
      <c r="O202" s="51"/>
      <c r="P202" s="50" t="s">
        <v>67</v>
      </c>
      <c r="Q202" s="51"/>
      <c r="R202" s="51"/>
      <c r="S202" s="51"/>
      <c r="T202" s="51"/>
      <c r="U202" s="51"/>
      <c r="V202" s="51"/>
      <c r="X202" s="25"/>
      <c r="Y202" s="25"/>
      <c r="Z202" s="25"/>
      <c r="AA202" s="25"/>
      <c r="AB202" s="25"/>
      <c r="AC202" s="25"/>
    </row>
    <row r="203" spans="1:29" s="24" customFormat="1" ht="18.75" customHeight="1" x14ac:dyDescent="0.25">
      <c r="A203" s="51"/>
      <c r="B203" s="51"/>
      <c r="C203" s="51"/>
      <c r="D203" s="57"/>
      <c r="E203" s="57"/>
      <c r="F203" s="57"/>
      <c r="G203" s="68"/>
      <c r="H203" s="60"/>
      <c r="I203" s="60"/>
      <c r="J203" s="60"/>
      <c r="K203" s="51"/>
      <c r="L203" s="51"/>
      <c r="M203" s="51"/>
      <c r="N203" s="61"/>
      <c r="O203" s="51"/>
      <c r="P203" s="50"/>
      <c r="Q203" s="51"/>
      <c r="R203" s="51"/>
      <c r="S203" s="51"/>
      <c r="T203" s="51"/>
      <c r="U203" s="51"/>
      <c r="V203" s="51"/>
      <c r="X203" s="25"/>
      <c r="Y203" s="25"/>
      <c r="Z203" s="25"/>
      <c r="AA203" s="25"/>
      <c r="AB203" s="25"/>
      <c r="AC203" s="25"/>
    </row>
    <row r="204" spans="1:29" s="24" customFormat="1" ht="15" x14ac:dyDescent="0.25">
      <c r="A204" s="51"/>
      <c r="B204" s="51"/>
      <c r="C204" s="51"/>
      <c r="D204" s="57"/>
      <c r="E204" s="57"/>
      <c r="F204" s="57"/>
      <c r="G204" s="59"/>
      <c r="H204" s="60"/>
      <c r="I204" s="60"/>
      <c r="J204" s="60"/>
      <c r="K204" s="51"/>
      <c r="L204" s="51"/>
      <c r="M204" s="51"/>
      <c r="N204" s="61"/>
      <c r="O204" s="51"/>
      <c r="P204" s="51"/>
      <c r="Q204" s="51"/>
      <c r="R204" s="51"/>
      <c r="S204" s="51"/>
      <c r="T204" s="51"/>
      <c r="U204" s="51"/>
      <c r="V204" s="51"/>
      <c r="X204" s="25"/>
      <c r="Y204" s="25"/>
      <c r="Z204" s="25"/>
      <c r="AA204" s="25"/>
      <c r="AB204" s="25"/>
      <c r="AC204" s="25"/>
    </row>
    <row r="205" spans="1:29" s="24" customFormat="1" ht="49.5" customHeight="1" x14ac:dyDescent="0.25">
      <c r="A205" s="51"/>
      <c r="B205" s="189"/>
      <c r="C205" s="190"/>
      <c r="D205" s="190"/>
      <c r="E205" s="190"/>
      <c r="F205" s="190"/>
      <c r="G205" s="190"/>
      <c r="H205" s="190"/>
      <c r="I205" s="190"/>
      <c r="J205" s="190"/>
      <c r="K205" s="190"/>
      <c r="L205" s="191"/>
      <c r="M205" s="51"/>
      <c r="N205" s="61"/>
      <c r="O205" s="51"/>
      <c r="P205" s="189"/>
      <c r="Q205" s="190"/>
      <c r="R205" s="190"/>
      <c r="S205" s="191"/>
      <c r="T205" s="51"/>
      <c r="U205" s="51"/>
      <c r="V205" s="51"/>
      <c r="X205" s="25"/>
      <c r="Y205" s="25"/>
      <c r="Z205" s="25"/>
      <c r="AA205" s="25"/>
      <c r="AB205" s="25"/>
      <c r="AC205" s="25"/>
    </row>
    <row r="206" spans="1:29" s="20" customFormat="1" ht="18.75" customHeight="1" x14ac:dyDescent="0.25">
      <c r="A206" s="50"/>
      <c r="B206" s="50"/>
      <c r="C206" s="50"/>
      <c r="D206" s="184" t="s">
        <v>64</v>
      </c>
      <c r="E206" s="67"/>
      <c r="F206" s="67"/>
      <c r="G206" s="68"/>
      <c r="H206" s="69"/>
      <c r="I206" s="69"/>
      <c r="J206" s="69"/>
      <c r="K206" s="50"/>
      <c r="L206" s="50"/>
      <c r="M206" s="50"/>
      <c r="N206" s="70"/>
      <c r="O206" s="50"/>
      <c r="P206" s="50" t="s">
        <v>65</v>
      </c>
      <c r="Q206" s="50"/>
      <c r="R206" s="50"/>
      <c r="S206" s="50"/>
      <c r="T206" s="50"/>
      <c r="U206" s="50"/>
      <c r="V206" s="50"/>
      <c r="X206" s="21"/>
      <c r="Y206" s="21"/>
      <c r="Z206" s="21"/>
      <c r="AA206" s="21"/>
      <c r="AB206" s="21"/>
      <c r="AC206" s="21"/>
    </row>
    <row r="207" spans="1:29" s="20" customFormat="1" x14ac:dyDescent="0.25">
      <c r="A207" s="50"/>
      <c r="B207" s="50"/>
      <c r="C207" s="50"/>
      <c r="D207" s="67"/>
      <c r="E207" s="67"/>
      <c r="F207" s="67"/>
      <c r="G207" s="68"/>
      <c r="H207" s="69"/>
      <c r="I207" s="69"/>
      <c r="J207" s="69"/>
      <c r="K207" s="50"/>
      <c r="L207" s="50"/>
      <c r="M207" s="50"/>
      <c r="N207" s="70"/>
      <c r="O207" s="50"/>
      <c r="P207" s="50"/>
      <c r="Q207" s="50"/>
      <c r="R207" s="50"/>
      <c r="S207" s="50"/>
      <c r="T207" s="50"/>
      <c r="U207" s="50"/>
      <c r="V207" s="50"/>
      <c r="X207" s="21"/>
      <c r="Y207" s="21"/>
      <c r="Z207" s="21"/>
      <c r="AA207" s="21"/>
      <c r="AB207" s="21"/>
      <c r="AC207" s="21"/>
    </row>
    <row r="208" spans="1:29" s="20" customFormat="1" x14ac:dyDescent="0.25">
      <c r="A208" s="50"/>
      <c r="B208" s="50"/>
      <c r="C208" s="50"/>
      <c r="D208" s="67"/>
      <c r="E208" s="67"/>
      <c r="F208" s="67"/>
      <c r="G208" s="68"/>
      <c r="H208" s="69"/>
      <c r="I208" s="69"/>
      <c r="J208" s="69"/>
      <c r="K208" s="50"/>
      <c r="L208" s="50"/>
      <c r="M208" s="50"/>
      <c r="N208" s="70"/>
      <c r="O208" s="50"/>
      <c r="P208" s="50"/>
      <c r="Q208" s="50"/>
      <c r="R208" s="50"/>
      <c r="S208" s="50"/>
      <c r="T208" s="50"/>
      <c r="U208" s="50"/>
      <c r="V208" s="50"/>
      <c r="X208" s="21"/>
      <c r="Y208" s="21"/>
      <c r="Z208" s="21"/>
      <c r="AA208" s="21"/>
      <c r="AB208" s="21"/>
      <c r="AC208" s="21"/>
    </row>
    <row r="209" spans="1:29" s="20" customFormat="1" ht="23.25" customHeight="1" x14ac:dyDescent="0.25">
      <c r="A209" s="50"/>
      <c r="B209" s="199" t="s">
        <v>68</v>
      </c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50"/>
      <c r="X209" s="21"/>
      <c r="Y209" s="21"/>
      <c r="Z209" s="21"/>
      <c r="AA209" s="21"/>
      <c r="AB209" s="21"/>
      <c r="AC209" s="21"/>
    </row>
    <row r="210" spans="1:29" s="20" customFormat="1" ht="23.25" customHeight="1" x14ac:dyDescent="0.25">
      <c r="A210" s="50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50"/>
      <c r="X210" s="21"/>
      <c r="Y210" s="21"/>
      <c r="Z210" s="21"/>
      <c r="AA210" s="21"/>
      <c r="AB210" s="21"/>
      <c r="AC210" s="21"/>
    </row>
    <row r="211" spans="1:29" s="20" customFormat="1" x14ac:dyDescent="0.25">
      <c r="A211" s="50"/>
      <c r="B211" s="50"/>
      <c r="C211" s="50"/>
      <c r="D211" s="67"/>
      <c r="E211" s="67"/>
      <c r="F211" s="67"/>
      <c r="G211" s="68"/>
      <c r="H211" s="69"/>
      <c r="I211" s="69"/>
      <c r="J211" s="69"/>
      <c r="K211" s="50"/>
      <c r="L211" s="50"/>
      <c r="M211" s="50"/>
      <c r="N211" s="70"/>
      <c r="O211" s="50"/>
      <c r="P211" s="50"/>
      <c r="Q211" s="50"/>
      <c r="R211" s="50"/>
      <c r="S211" s="50"/>
      <c r="T211" s="50"/>
      <c r="U211" s="50"/>
      <c r="V211" s="50"/>
      <c r="X211" s="21"/>
      <c r="Y211" s="21"/>
      <c r="Z211" s="21"/>
      <c r="AA211" s="21"/>
      <c r="AB211" s="21"/>
      <c r="AC211" s="21"/>
    </row>
    <row r="212" spans="1:29" s="24" customFormat="1" ht="49.5" customHeight="1" x14ac:dyDescent="0.25">
      <c r="A212" s="51"/>
      <c r="B212" s="189"/>
      <c r="C212" s="190"/>
      <c r="D212" s="190"/>
      <c r="E212" s="190"/>
      <c r="F212" s="190"/>
      <c r="G212" s="190"/>
      <c r="H212" s="190"/>
      <c r="I212" s="190"/>
      <c r="J212" s="190"/>
      <c r="K212" s="190"/>
      <c r="L212" s="191"/>
      <c r="M212" s="51"/>
      <c r="N212" s="61"/>
      <c r="O212" s="51"/>
      <c r="P212" s="189"/>
      <c r="Q212" s="190"/>
      <c r="R212" s="190"/>
      <c r="S212" s="191"/>
      <c r="T212" s="51"/>
      <c r="U212" s="51"/>
      <c r="V212" s="51"/>
      <c r="X212" s="25"/>
      <c r="Y212" s="25"/>
      <c r="Z212" s="25"/>
      <c r="AA212" s="25"/>
      <c r="AB212" s="25"/>
      <c r="AC212" s="25"/>
    </row>
    <row r="213" spans="1:29" s="20" customFormat="1" ht="18.75" customHeight="1" x14ac:dyDescent="0.25">
      <c r="A213" s="50"/>
      <c r="B213" s="50"/>
      <c r="C213" s="50"/>
      <c r="D213" s="184" t="s">
        <v>64</v>
      </c>
      <c r="E213" s="67"/>
      <c r="F213" s="67"/>
      <c r="G213" s="68"/>
      <c r="H213" s="69"/>
      <c r="I213" s="69"/>
      <c r="J213" s="69"/>
      <c r="K213" s="50"/>
      <c r="L213" s="50"/>
      <c r="M213" s="50"/>
      <c r="N213" s="70"/>
      <c r="O213" s="50"/>
      <c r="P213" s="50" t="s">
        <v>65</v>
      </c>
      <c r="Q213" s="50"/>
      <c r="R213" s="50"/>
      <c r="S213" s="50"/>
      <c r="T213" s="50"/>
      <c r="U213" s="50"/>
      <c r="V213" s="50"/>
      <c r="X213" s="21"/>
      <c r="Y213" s="21"/>
      <c r="Z213" s="21"/>
      <c r="AA213" s="21"/>
      <c r="AB213" s="21"/>
      <c r="AC213" s="21"/>
    </row>
    <row r="214" spans="1:29" s="20" customFormat="1" x14ac:dyDescent="0.25">
      <c r="A214" s="50"/>
      <c r="B214" s="50"/>
      <c r="C214" s="50"/>
      <c r="D214" s="67"/>
      <c r="E214" s="67"/>
      <c r="F214" s="67"/>
      <c r="G214" s="68"/>
      <c r="H214" s="69"/>
      <c r="I214" s="69"/>
      <c r="J214" s="69"/>
      <c r="K214" s="50"/>
      <c r="L214" s="50"/>
      <c r="M214" s="50"/>
      <c r="N214" s="70"/>
      <c r="O214" s="50"/>
      <c r="P214" s="50"/>
      <c r="Q214" s="50"/>
      <c r="R214" s="50"/>
      <c r="S214" s="50"/>
      <c r="T214" s="50"/>
      <c r="U214" s="50"/>
      <c r="V214" s="50"/>
      <c r="X214" s="21"/>
      <c r="Y214" s="21"/>
      <c r="Z214" s="21"/>
      <c r="AA214" s="21"/>
      <c r="AB214" s="21"/>
      <c r="AC214" s="21"/>
    </row>
    <row r="215" spans="1:29" s="20" customFormat="1" x14ac:dyDescent="0.25">
      <c r="A215" s="50"/>
      <c r="B215" s="50"/>
      <c r="C215" s="50"/>
      <c r="D215" s="67"/>
      <c r="E215" s="67"/>
      <c r="F215" s="67"/>
      <c r="G215" s="68"/>
      <c r="H215" s="69"/>
      <c r="I215" s="69"/>
      <c r="J215" s="69"/>
      <c r="K215" s="50"/>
      <c r="L215" s="50"/>
      <c r="M215" s="50"/>
      <c r="N215" s="70"/>
      <c r="O215" s="50"/>
      <c r="P215" s="50"/>
      <c r="Q215" s="50"/>
      <c r="R215" s="50"/>
      <c r="S215" s="50"/>
      <c r="T215" s="50"/>
      <c r="U215" s="50"/>
      <c r="V215" s="50"/>
      <c r="X215" s="21"/>
      <c r="Y215" s="21"/>
      <c r="Z215" s="21"/>
      <c r="AA215" s="21"/>
      <c r="AB215" s="21"/>
      <c r="AC215" s="21"/>
    </row>
    <row r="216" spans="1:29" s="24" customFormat="1" ht="49.5" customHeight="1" x14ac:dyDescent="0.25">
      <c r="A216" s="51"/>
      <c r="B216" s="189"/>
      <c r="C216" s="190"/>
      <c r="D216" s="190"/>
      <c r="E216" s="190"/>
      <c r="F216" s="190"/>
      <c r="G216" s="190"/>
      <c r="H216" s="190"/>
      <c r="I216" s="190"/>
      <c r="J216" s="190"/>
      <c r="K216" s="190"/>
      <c r="L216" s="191"/>
      <c r="M216" s="51"/>
      <c r="N216" s="61"/>
      <c r="O216" s="51"/>
      <c r="P216" s="189"/>
      <c r="Q216" s="190"/>
      <c r="R216" s="190"/>
      <c r="S216" s="191"/>
      <c r="T216" s="51"/>
      <c r="U216" s="51"/>
      <c r="V216" s="51"/>
      <c r="X216" s="25"/>
      <c r="Y216" s="25"/>
      <c r="Z216" s="25"/>
      <c r="AA216" s="25"/>
      <c r="AB216" s="25"/>
      <c r="AC216" s="25"/>
    </row>
    <row r="217" spans="1:29" s="20" customFormat="1" ht="18.75" customHeight="1" x14ac:dyDescent="0.25">
      <c r="A217" s="50"/>
      <c r="B217" s="50"/>
      <c r="C217" s="50"/>
      <c r="D217" s="184" t="s">
        <v>64</v>
      </c>
      <c r="E217" s="67"/>
      <c r="F217" s="67"/>
      <c r="G217" s="68"/>
      <c r="H217" s="69"/>
      <c r="I217" s="69"/>
      <c r="J217" s="69"/>
      <c r="K217" s="50"/>
      <c r="L217" s="50"/>
      <c r="M217" s="50"/>
      <c r="N217" s="70"/>
      <c r="O217" s="50"/>
      <c r="P217" s="50" t="s">
        <v>65</v>
      </c>
      <c r="Q217" s="50"/>
      <c r="R217" s="50"/>
      <c r="S217" s="50"/>
      <c r="T217" s="50"/>
      <c r="U217" s="50"/>
      <c r="V217" s="50"/>
      <c r="X217" s="21"/>
      <c r="Y217" s="21"/>
      <c r="Z217" s="21"/>
      <c r="AA217" s="21"/>
      <c r="AB217" s="21"/>
      <c r="AC217" s="21"/>
    </row>
    <row r="218" spans="1:29" s="20" customFormat="1" x14ac:dyDescent="0.25">
      <c r="A218" s="50"/>
      <c r="B218" s="50"/>
      <c r="C218" s="50"/>
      <c r="D218" s="67"/>
      <c r="E218" s="67"/>
      <c r="F218" s="67"/>
      <c r="G218" s="68"/>
      <c r="H218" s="69"/>
      <c r="I218" s="69"/>
      <c r="J218" s="69"/>
      <c r="K218" s="50"/>
      <c r="L218" s="50"/>
      <c r="M218" s="50"/>
      <c r="N218" s="70"/>
      <c r="O218" s="50"/>
      <c r="P218" s="50"/>
      <c r="Q218" s="50"/>
      <c r="R218" s="50"/>
      <c r="S218" s="50"/>
      <c r="T218" s="50"/>
      <c r="U218" s="50"/>
      <c r="V218" s="50"/>
      <c r="X218" s="21"/>
      <c r="Y218" s="21"/>
      <c r="Z218" s="21"/>
      <c r="AA218" s="21"/>
      <c r="AB218" s="21"/>
      <c r="AC218" s="21"/>
    </row>
    <row r="219" spans="1:29" s="20" customFormat="1" x14ac:dyDescent="0.25">
      <c r="A219" s="50"/>
      <c r="B219" s="50"/>
      <c r="C219" s="50"/>
      <c r="D219" s="67"/>
      <c r="E219" s="67"/>
      <c r="F219" s="67"/>
      <c r="G219" s="68"/>
      <c r="H219" s="69"/>
      <c r="I219" s="69"/>
      <c r="J219" s="69"/>
      <c r="K219" s="50"/>
      <c r="L219" s="50"/>
      <c r="M219" s="50"/>
      <c r="N219" s="70"/>
      <c r="O219" s="50"/>
      <c r="P219" s="50"/>
      <c r="Q219" s="50"/>
      <c r="R219" s="50"/>
      <c r="S219" s="50"/>
      <c r="T219" s="50"/>
      <c r="U219" s="50"/>
      <c r="V219" s="50"/>
      <c r="X219" s="21"/>
      <c r="Y219" s="21"/>
      <c r="Z219" s="21"/>
      <c r="AA219" s="21"/>
      <c r="AB219" s="21"/>
      <c r="AC219" s="21"/>
    </row>
    <row r="220" spans="1:29" s="24" customFormat="1" ht="49.5" customHeight="1" x14ac:dyDescent="0.25">
      <c r="A220" s="51"/>
      <c r="B220" s="189"/>
      <c r="C220" s="190"/>
      <c r="D220" s="190"/>
      <c r="E220" s="190"/>
      <c r="F220" s="190"/>
      <c r="G220" s="190"/>
      <c r="H220" s="190"/>
      <c r="I220" s="190"/>
      <c r="J220" s="190"/>
      <c r="K220" s="190"/>
      <c r="L220" s="191"/>
      <c r="M220" s="51"/>
      <c r="N220" s="61"/>
      <c r="O220" s="51"/>
      <c r="P220" s="189"/>
      <c r="Q220" s="190"/>
      <c r="R220" s="190"/>
      <c r="S220" s="191"/>
      <c r="T220" s="51"/>
      <c r="U220" s="51"/>
      <c r="V220" s="51"/>
      <c r="X220" s="25"/>
      <c r="Y220" s="25"/>
      <c r="Z220" s="25"/>
      <c r="AA220" s="25"/>
      <c r="AB220" s="25"/>
      <c r="AC220" s="25"/>
    </row>
    <row r="221" spans="1:29" s="20" customFormat="1" ht="18.75" customHeight="1" x14ac:dyDescent="0.25">
      <c r="A221" s="50"/>
      <c r="B221" s="50"/>
      <c r="C221" s="50"/>
      <c r="D221" s="184" t="s">
        <v>64</v>
      </c>
      <c r="E221" s="67"/>
      <c r="F221" s="67"/>
      <c r="G221" s="68"/>
      <c r="H221" s="69"/>
      <c r="I221" s="69"/>
      <c r="J221" s="69"/>
      <c r="K221" s="50"/>
      <c r="L221" s="50"/>
      <c r="M221" s="50"/>
      <c r="N221" s="70"/>
      <c r="O221" s="50"/>
      <c r="P221" s="50" t="s">
        <v>65</v>
      </c>
      <c r="Q221" s="50"/>
      <c r="R221" s="50"/>
      <c r="S221" s="50"/>
      <c r="T221" s="50"/>
      <c r="U221" s="50"/>
      <c r="V221" s="50"/>
      <c r="X221" s="21"/>
      <c r="Y221" s="21"/>
      <c r="Z221" s="21"/>
      <c r="AA221" s="21"/>
      <c r="AB221" s="21"/>
      <c r="AC221" s="21"/>
    </row>
    <row r="222" spans="1:29" s="20" customFormat="1" x14ac:dyDescent="0.25">
      <c r="A222" s="50"/>
      <c r="B222" s="50"/>
      <c r="C222" s="50"/>
      <c r="D222" s="67"/>
      <c r="E222" s="67"/>
      <c r="F222" s="67"/>
      <c r="G222" s="68"/>
      <c r="H222" s="69"/>
      <c r="I222" s="69"/>
      <c r="J222" s="69"/>
      <c r="K222" s="50"/>
      <c r="L222" s="50"/>
      <c r="M222" s="50"/>
      <c r="N222" s="70"/>
      <c r="O222" s="50"/>
      <c r="P222" s="50"/>
      <c r="Q222" s="50"/>
      <c r="R222" s="50"/>
      <c r="S222" s="50"/>
      <c r="T222" s="50"/>
      <c r="U222" s="50"/>
      <c r="V222" s="50"/>
      <c r="X222" s="21"/>
      <c r="Y222" s="21"/>
      <c r="Z222" s="21"/>
      <c r="AA222" s="21"/>
      <c r="AB222" s="21"/>
      <c r="AC222" s="21"/>
    </row>
    <row r="223" spans="1:29" s="20" customFormat="1" x14ac:dyDescent="0.25">
      <c r="A223" s="50"/>
      <c r="B223" s="50"/>
      <c r="C223" s="50"/>
      <c r="D223" s="67"/>
      <c r="E223" s="67"/>
      <c r="F223" s="67"/>
      <c r="G223" s="68"/>
      <c r="H223" s="69"/>
      <c r="I223" s="69"/>
      <c r="J223" s="69"/>
      <c r="K223" s="50"/>
      <c r="L223" s="50"/>
      <c r="M223" s="50"/>
      <c r="N223" s="70"/>
      <c r="O223" s="50"/>
      <c r="P223" s="50"/>
      <c r="Q223" s="50"/>
      <c r="R223" s="50"/>
      <c r="S223" s="50"/>
      <c r="T223" s="50"/>
      <c r="U223" s="50"/>
      <c r="V223" s="50"/>
      <c r="X223" s="21"/>
      <c r="Y223" s="21"/>
      <c r="Z223" s="21"/>
      <c r="AA223" s="21"/>
      <c r="AB223" s="21"/>
      <c r="AC223" s="21"/>
    </row>
    <row r="224" spans="1:29" s="24" customFormat="1" ht="49.5" customHeight="1" x14ac:dyDescent="0.25">
      <c r="A224" s="51"/>
      <c r="B224" s="189"/>
      <c r="C224" s="190"/>
      <c r="D224" s="190"/>
      <c r="E224" s="190"/>
      <c r="F224" s="190"/>
      <c r="G224" s="190"/>
      <c r="H224" s="190"/>
      <c r="I224" s="190"/>
      <c r="J224" s="190"/>
      <c r="K224" s="190"/>
      <c r="L224" s="191"/>
      <c r="M224" s="51"/>
      <c r="N224" s="61"/>
      <c r="O224" s="51"/>
      <c r="P224" s="189"/>
      <c r="Q224" s="190"/>
      <c r="R224" s="190"/>
      <c r="S224" s="191"/>
      <c r="T224" s="51"/>
      <c r="U224" s="51"/>
      <c r="V224" s="51"/>
      <c r="X224" s="25"/>
      <c r="Y224" s="25"/>
      <c r="Z224" s="25"/>
      <c r="AA224" s="25"/>
      <c r="AB224" s="25"/>
      <c r="AC224" s="25"/>
    </row>
    <row r="225" spans="1:29" s="20" customFormat="1" ht="18.75" customHeight="1" x14ac:dyDescent="0.25">
      <c r="A225" s="50"/>
      <c r="B225" s="50"/>
      <c r="C225" s="50"/>
      <c r="D225" s="184" t="s">
        <v>64</v>
      </c>
      <c r="E225" s="67"/>
      <c r="F225" s="67"/>
      <c r="G225" s="68"/>
      <c r="H225" s="69"/>
      <c r="I225" s="69"/>
      <c r="J225" s="69"/>
      <c r="K225" s="50"/>
      <c r="L225" s="50"/>
      <c r="M225" s="50"/>
      <c r="N225" s="70"/>
      <c r="O225" s="50"/>
      <c r="P225" s="50" t="s">
        <v>65</v>
      </c>
      <c r="Q225" s="50"/>
      <c r="R225" s="50"/>
      <c r="S225" s="50"/>
      <c r="T225" s="50"/>
      <c r="U225" s="50"/>
      <c r="V225" s="50"/>
      <c r="X225" s="21"/>
      <c r="Y225" s="21"/>
      <c r="Z225" s="21"/>
      <c r="AA225" s="21"/>
      <c r="AB225" s="21"/>
      <c r="AC225" s="21"/>
    </row>
    <row r="226" spans="1:29" x14ac:dyDescent="0.25"/>
    <row r="227" spans="1:29" x14ac:dyDescent="0.25"/>
    <row r="228" spans="1:29" x14ac:dyDescent="0.25"/>
    <row r="229" spans="1:29" x14ac:dyDescent="0.25"/>
    <row r="230" spans="1:29" x14ac:dyDescent="0.25"/>
    <row r="231" spans="1:29" x14ac:dyDescent="0.25"/>
    <row r="232" spans="1:29" x14ac:dyDescent="0.25"/>
    <row r="233" spans="1:29" x14ac:dyDescent="0.25"/>
    <row r="234" spans="1:29" x14ac:dyDescent="0.25"/>
    <row r="235" spans="1:29" x14ac:dyDescent="0.25"/>
    <row r="236" spans="1:29" x14ac:dyDescent="0.25"/>
  </sheetData>
  <sheetProtection password="F289" sheet="1" objects="1" scenarios="1" selectLockedCells="1"/>
  <mergeCells count="143">
    <mergeCell ref="Q60:U60"/>
    <mergeCell ref="B190:U190"/>
    <mergeCell ref="G28:S28"/>
    <mergeCell ref="G29:S29"/>
    <mergeCell ref="G30:S30"/>
    <mergeCell ref="G31:S31"/>
    <mergeCell ref="B58:D58"/>
    <mergeCell ref="B60:C60"/>
    <mergeCell ref="B62:M62"/>
    <mergeCell ref="L69:N69"/>
    <mergeCell ref="P69:S69"/>
    <mergeCell ref="D60:N60"/>
    <mergeCell ref="B64:U64"/>
    <mergeCell ref="B65:U65"/>
    <mergeCell ref="G58:P58"/>
    <mergeCell ref="J81:P81"/>
    <mergeCell ref="H85:S85"/>
    <mergeCell ref="B72:U72"/>
    <mergeCell ref="B76:U76"/>
    <mergeCell ref="B75:U75"/>
    <mergeCell ref="C112:C114"/>
    <mergeCell ref="B117:B129"/>
    <mergeCell ref="B73:U73"/>
    <mergeCell ref="C118:C121"/>
    <mergeCell ref="B2:U2"/>
    <mergeCell ref="B20:U20"/>
    <mergeCell ref="B21:U21"/>
    <mergeCell ref="L138:O138"/>
    <mergeCell ref="R138:T138"/>
    <mergeCell ref="B138:I138"/>
    <mergeCell ref="B95:U95"/>
    <mergeCell ref="L99:O99"/>
    <mergeCell ref="R99:T99"/>
    <mergeCell ref="B101:J101"/>
    <mergeCell ref="L101:P101"/>
    <mergeCell ref="R101:U101"/>
    <mergeCell ref="B97:D97"/>
    <mergeCell ref="G97:U97"/>
    <mergeCell ref="B135:F136"/>
    <mergeCell ref="B102:B114"/>
    <mergeCell ref="C103:C105"/>
    <mergeCell ref="C106:C108"/>
    <mergeCell ref="C109:C111"/>
    <mergeCell ref="J34:P34"/>
    <mergeCell ref="J35:P35"/>
    <mergeCell ref="J36:P36"/>
    <mergeCell ref="G67:U67"/>
    <mergeCell ref="G69:J69"/>
    <mergeCell ref="C122:C125"/>
    <mergeCell ref="C126:C129"/>
    <mergeCell ref="B132:F133"/>
    <mergeCell ref="B146:U146"/>
    <mergeCell ref="B74:U74"/>
    <mergeCell ref="B67:D67"/>
    <mergeCell ref="B69:D69"/>
    <mergeCell ref="N140:R140"/>
    <mergeCell ref="S140:U140"/>
    <mergeCell ref="P142:S142"/>
    <mergeCell ref="J88:L88"/>
    <mergeCell ref="M88:N88"/>
    <mergeCell ref="H83:L83"/>
    <mergeCell ref="B158:U158"/>
    <mergeCell ref="P160:R160"/>
    <mergeCell ref="L160:N160"/>
    <mergeCell ref="D160:K160"/>
    <mergeCell ref="S160:U160"/>
    <mergeCell ref="B148:U148"/>
    <mergeCell ref="G150:L150"/>
    <mergeCell ref="M150:U150"/>
    <mergeCell ref="B149:U149"/>
    <mergeCell ref="B150:D150"/>
    <mergeCell ref="G152:S152"/>
    <mergeCell ref="L163:N163"/>
    <mergeCell ref="P163:R163"/>
    <mergeCell ref="D164:K164"/>
    <mergeCell ref="L164:N164"/>
    <mergeCell ref="P164:R164"/>
    <mergeCell ref="D165:K165"/>
    <mergeCell ref="L165:N165"/>
    <mergeCell ref="B161:C161"/>
    <mergeCell ref="B162:C162"/>
    <mergeCell ref="B163:C163"/>
    <mergeCell ref="B164:C164"/>
    <mergeCell ref="B165:C165"/>
    <mergeCell ref="B169:U169"/>
    <mergeCell ref="B155:U155"/>
    <mergeCell ref="B154:U154"/>
    <mergeCell ref="B153:U153"/>
    <mergeCell ref="B151:U151"/>
    <mergeCell ref="B152:D152"/>
    <mergeCell ref="P165:R165"/>
    <mergeCell ref="D166:K166"/>
    <mergeCell ref="L166:N166"/>
    <mergeCell ref="P166:R166"/>
    <mergeCell ref="S161:U161"/>
    <mergeCell ref="S162:U162"/>
    <mergeCell ref="S163:U163"/>
    <mergeCell ref="S164:U164"/>
    <mergeCell ref="S165:U165"/>
    <mergeCell ref="S166:U166"/>
    <mergeCell ref="B166:C166"/>
    <mergeCell ref="D161:K161"/>
    <mergeCell ref="L161:N161"/>
    <mergeCell ref="P161:R161"/>
    <mergeCell ref="D162:K162"/>
    <mergeCell ref="L162:N162"/>
    <mergeCell ref="P162:R162"/>
    <mergeCell ref="D163:K163"/>
    <mergeCell ref="B179:D179"/>
    <mergeCell ref="G179:S179"/>
    <mergeCell ref="B180:U180"/>
    <mergeCell ref="B181:U181"/>
    <mergeCell ref="B170:U170"/>
    <mergeCell ref="B173:U173"/>
    <mergeCell ref="B175:U175"/>
    <mergeCell ref="B176:U176"/>
    <mergeCell ref="B177:D177"/>
    <mergeCell ref="G177:L177"/>
    <mergeCell ref="M177:U177"/>
    <mergeCell ref="B22:U22"/>
    <mergeCell ref="B224:L224"/>
    <mergeCell ref="P224:S224"/>
    <mergeCell ref="B54:U54"/>
    <mergeCell ref="B212:L212"/>
    <mergeCell ref="P212:S212"/>
    <mergeCell ref="B216:L216"/>
    <mergeCell ref="P216:S216"/>
    <mergeCell ref="B220:L220"/>
    <mergeCell ref="P220:S220"/>
    <mergeCell ref="P201:S201"/>
    <mergeCell ref="B201:L201"/>
    <mergeCell ref="B205:L205"/>
    <mergeCell ref="P205:S205"/>
    <mergeCell ref="B209:U209"/>
    <mergeCell ref="B195:U195"/>
    <mergeCell ref="B196:U196"/>
    <mergeCell ref="B197:U197"/>
    <mergeCell ref="B198:U198"/>
    <mergeCell ref="B199:U199"/>
    <mergeCell ref="B182:U182"/>
    <mergeCell ref="B192:L192"/>
    <mergeCell ref="B194:U194"/>
    <mergeCell ref="B178:U178"/>
  </mergeCells>
  <pageMargins left="0.22" right="0.15748031496062992" top="0.27559055118110237" bottom="0.47244094488188981" header="0.15748031496062992" footer="0.31496062992125984"/>
  <pageSetup paperSize="9" scale="66" fitToHeight="0" orientation="portrait" horizontalDpi="1200" verticalDpi="0" r:id="rId1"/>
  <headerFooter>
    <oddFooter>&amp;LScheda offerta economica Lotto 4&amp;Rpagina &amp;P di &amp;N</oddFooter>
  </headerFooter>
  <rowBreaks count="4" manualBreakCount="4">
    <brk id="49" max="21" man="1"/>
    <brk id="92" max="21" man="1"/>
    <brk id="144" max="21" man="1"/>
    <brk id="184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b3807e4c-0cec-4dbb-b84f-d5d428f05ac3</GuiIdItemRett2TempiEsiti>
    <PesoElemento xmlns="2ebd3e46-3bcc-4717-98a7-cf4247cc7ab4">0</PesoElemento>
    <GuiIdGara xmlns="http://schemas.microsoft.com/sharepoint/v3">a992ce6e-4093-45fb-bce7-097f21e6136c</GuiIdGara>
  </documentManagement>
</p:properties>
</file>

<file path=customXml/itemProps1.xml><?xml version="1.0" encoding="utf-8"?>
<ds:datastoreItem xmlns:ds="http://schemas.openxmlformats.org/officeDocument/2006/customXml" ds:itemID="{72DB1B67-6B8C-4EA9-A2FA-331993EB04A7}"/>
</file>

<file path=customXml/itemProps2.xml><?xml version="1.0" encoding="utf-8"?>
<ds:datastoreItem xmlns:ds="http://schemas.openxmlformats.org/officeDocument/2006/customXml" ds:itemID="{CA0118A2-4293-46B8-B200-5F54869EAB6E}"/>
</file>

<file path=customXml/itemProps3.xml><?xml version="1.0" encoding="utf-8"?>
<ds:datastoreItem xmlns:ds="http://schemas.openxmlformats.org/officeDocument/2006/customXml" ds:itemID="{528571CE-A29F-467E-9674-628262B694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offerta economica LOTTO 2</vt:lpstr>
      <vt:lpstr>'offerta economica LOTTO 2'!Area_stampa</vt:lpstr>
      <vt:lpstr>'offerta economica LOTTO 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Rettifica All. 4d - Offerta Economica Lotto 4</dc:title>
  <dc:creator/>
  <cp:lastModifiedBy/>
  <dcterms:created xsi:type="dcterms:W3CDTF">2015-11-16T18:55:37Z</dcterms:created>
  <dcterms:modified xsi:type="dcterms:W3CDTF">2015-11-29T23:42:31Z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