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dimaio01\Desktop\OPEN DATA\FILE EXCEL OPEN DATA\"/>
    </mc:Choice>
  </mc:AlternateContent>
  <xr:revisionPtr revIDLastSave="0" documentId="13_ncr:1_{CEA372A8-8F44-42A6-B866-AED5FAABBBBC}" xr6:coauthVersionLast="45" xr6:coauthVersionMax="45" xr10:uidLastSave="{00000000-0000-0000-0000-000000000000}"/>
  <bookViews>
    <workbookView xWindow="-120" yWindow="-120" windowWidth="29040" windowHeight="15990" activeTab="11" xr2:uid="{00000000-000D-0000-FFFF-FFFF00000000}"/>
  </bookViews>
  <sheets>
    <sheet name="7.1" sheetId="1" r:id="rId1"/>
    <sheet name="7.2" sheetId="2" r:id="rId2"/>
    <sheet name="7.3a" sheetId="3" r:id="rId3"/>
    <sheet name="7.3b" sheetId="13" r:id="rId4"/>
    <sheet name="7.3c" sheetId="14" r:id="rId5"/>
    <sheet name="7.4" sheetId="6" r:id="rId6"/>
    <sheet name="7.5" sheetId="7" r:id="rId7"/>
    <sheet name="7.6a" sheetId="8" r:id="rId8"/>
    <sheet name="7.6b" sheetId="9" r:id="rId9"/>
    <sheet name="7.7" sheetId="10" r:id="rId10"/>
    <sheet name="7.8" sheetId="11" r:id="rId11"/>
    <sheet name="7.9" sheetId="12"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9" l="1"/>
  <c r="B13" i="9"/>
  <c r="B10" i="9"/>
  <c r="B9" i="9"/>
  <c r="B8" i="9"/>
  <c r="B58" i="8"/>
  <c r="B57" i="8"/>
  <c r="B56" i="8"/>
  <c r="B55" i="8"/>
  <c r="B54" i="8"/>
  <c r="B53" i="8"/>
  <c r="B52" i="8"/>
  <c r="B51" i="8"/>
  <c r="B50" i="8"/>
  <c r="B49" i="8"/>
  <c r="B48" i="8"/>
  <c r="B47" i="8"/>
  <c r="B46" i="8"/>
  <c r="B45" i="8"/>
  <c r="B44" i="8"/>
  <c r="B43" i="8"/>
  <c r="B42" i="8"/>
  <c r="B41" i="8"/>
  <c r="B40" i="8"/>
  <c r="B39" i="8"/>
  <c r="B38" i="8"/>
  <c r="B21" i="8"/>
  <c r="B20" i="8"/>
  <c r="B19" i="8"/>
  <c r="B14" i="8"/>
  <c r="B13" i="8"/>
  <c r="B10" i="8"/>
  <c r="B9" i="8"/>
  <c r="B8" i="8"/>
  <c r="D25" i="7"/>
  <c r="C25" i="7"/>
  <c r="B25" i="7"/>
  <c r="D27" i="6"/>
  <c r="C27" i="6"/>
  <c r="B27" i="6"/>
  <c r="E19" i="3"/>
  <c r="D19" i="3"/>
  <c r="C19" i="3"/>
  <c r="E18" i="3"/>
  <c r="D18" i="3"/>
  <c r="C18" i="3"/>
  <c r="E17" i="3"/>
  <c r="D17" i="3"/>
  <c r="C17" i="3"/>
  <c r="E15" i="3"/>
  <c r="D15" i="3"/>
  <c r="C15" i="3"/>
  <c r="E10" i="3"/>
  <c r="D10" i="3"/>
  <c r="C10" i="3"/>
  <c r="D20" i="3" l="1"/>
  <c r="E20" i="3"/>
  <c r="C20" i="3"/>
  <c r="J9" i="11"/>
  <c r="K9" i="11" s="1"/>
  <c r="H9" i="11"/>
  <c r="I9" i="11" s="1"/>
  <c r="F9" i="11"/>
  <c r="G9" i="11" s="1"/>
  <c r="J8" i="11"/>
  <c r="K8" i="11" s="1"/>
  <c r="E8" i="11"/>
  <c r="E10" i="11" s="1"/>
  <c r="D8" i="11"/>
  <c r="H8" i="11" s="1"/>
  <c r="I8" i="11" s="1"/>
  <c r="C8" i="11"/>
  <c r="B8" i="11"/>
  <c r="B10" i="11" s="1"/>
  <c r="F7" i="11"/>
  <c r="G7" i="11" s="1"/>
  <c r="J6" i="11"/>
  <c r="K6" i="11" s="1"/>
  <c r="H6" i="11"/>
  <c r="I6" i="11" s="1"/>
  <c r="F6" i="11"/>
  <c r="G6" i="11" s="1"/>
  <c r="J5" i="11"/>
  <c r="K5" i="11" s="1"/>
  <c r="H5" i="11"/>
  <c r="I5" i="11" s="1"/>
  <c r="F5" i="11"/>
  <c r="G5" i="11" s="1"/>
  <c r="J17" i="10"/>
  <c r="K17" i="10" s="1"/>
  <c r="H17" i="10"/>
  <c r="I17" i="10" s="1"/>
  <c r="F17" i="10"/>
  <c r="G17" i="10" s="1"/>
  <c r="J16" i="10"/>
  <c r="K16" i="10" s="1"/>
  <c r="H16" i="10"/>
  <c r="I16" i="10" s="1"/>
  <c r="G16" i="10"/>
  <c r="F16" i="10"/>
  <c r="J15" i="10"/>
  <c r="K15" i="10" s="1"/>
  <c r="I15" i="10"/>
  <c r="H15" i="10"/>
  <c r="F15" i="10"/>
  <c r="G15" i="10" s="1"/>
  <c r="J14" i="10"/>
  <c r="K14" i="10" s="1"/>
  <c r="H14" i="10"/>
  <c r="I14" i="10" s="1"/>
  <c r="F14" i="10"/>
  <c r="G14" i="10" s="1"/>
  <c r="J13" i="10"/>
  <c r="K13" i="10" s="1"/>
  <c r="I13" i="10"/>
  <c r="H13" i="10"/>
  <c r="G13" i="10"/>
  <c r="F13" i="10"/>
  <c r="J12" i="10"/>
  <c r="K12" i="10" s="1"/>
  <c r="H12" i="10"/>
  <c r="I12" i="10" s="1"/>
  <c r="F12" i="10"/>
  <c r="G12" i="10" s="1"/>
  <c r="J11" i="10"/>
  <c r="K11" i="10" s="1"/>
  <c r="H11" i="10"/>
  <c r="I11" i="10" s="1"/>
  <c r="F11" i="10"/>
  <c r="G11" i="10" s="1"/>
  <c r="K10" i="10"/>
  <c r="J10" i="10"/>
  <c r="I10" i="10"/>
  <c r="H10" i="10"/>
  <c r="G10" i="10"/>
  <c r="F10" i="10"/>
  <c r="J9" i="10"/>
  <c r="K9" i="10" s="1"/>
  <c r="H9" i="10"/>
  <c r="I9" i="10" s="1"/>
  <c r="F9" i="10"/>
  <c r="G9" i="10" s="1"/>
  <c r="J8" i="10"/>
  <c r="K8" i="10" s="1"/>
  <c r="H8" i="10"/>
  <c r="I8" i="10" s="1"/>
  <c r="F8" i="10"/>
  <c r="G8" i="10" s="1"/>
  <c r="K7" i="10"/>
  <c r="J7" i="10"/>
  <c r="I7" i="10"/>
  <c r="H7" i="10"/>
  <c r="F7" i="10"/>
  <c r="G7" i="10" s="1"/>
  <c r="J6" i="10"/>
  <c r="K6" i="10" s="1"/>
  <c r="H6" i="10"/>
  <c r="I6" i="10" s="1"/>
  <c r="F6" i="10"/>
  <c r="G6" i="10" s="1"/>
  <c r="J5" i="10"/>
  <c r="K5" i="10" s="1"/>
  <c r="I5" i="10"/>
  <c r="H5" i="10"/>
  <c r="F5" i="10"/>
  <c r="G5" i="10" s="1"/>
  <c r="H33" i="1"/>
  <c r="G33" i="1"/>
  <c r="F31" i="1"/>
  <c r="E31" i="1"/>
  <c r="D31" i="1"/>
  <c r="C31" i="1"/>
  <c r="G30" i="1"/>
  <c r="H30" i="1" s="1"/>
  <c r="G29" i="1"/>
  <c r="H29" i="1" s="1"/>
  <c r="G28" i="1"/>
  <c r="H28" i="1" s="1"/>
  <c r="G27" i="1"/>
  <c r="H27" i="1" s="1"/>
  <c r="G26" i="1"/>
  <c r="H26" i="1" s="1"/>
  <c r="G25" i="1"/>
  <c r="H25" i="1" s="1"/>
  <c r="G24" i="1"/>
  <c r="H24" i="1" s="1"/>
  <c r="G23" i="1"/>
  <c r="H23" i="1" s="1"/>
  <c r="H22" i="1"/>
  <c r="G22" i="1"/>
  <c r="G21" i="1"/>
  <c r="H21" i="1" s="1"/>
  <c r="G18" i="1"/>
  <c r="H18" i="1" s="1"/>
  <c r="F16" i="1"/>
  <c r="E16" i="1"/>
  <c r="D16" i="1"/>
  <c r="C16" i="1"/>
  <c r="G15" i="1"/>
  <c r="H15" i="1" s="1"/>
  <c r="G14" i="1"/>
  <c r="H14" i="1" s="1"/>
  <c r="H13" i="1"/>
  <c r="G13" i="1"/>
  <c r="G12" i="1"/>
  <c r="H12" i="1" s="1"/>
  <c r="G11" i="1"/>
  <c r="H11" i="1" s="1"/>
  <c r="G10" i="1"/>
  <c r="H10" i="1" s="1"/>
  <c r="G9" i="1"/>
  <c r="H9" i="1" s="1"/>
  <c r="G8" i="1"/>
  <c r="H8" i="1" s="1"/>
  <c r="G7" i="1"/>
  <c r="H7" i="1" s="1"/>
  <c r="G6" i="1"/>
  <c r="H6" i="1" s="1"/>
  <c r="G16" i="1" l="1"/>
  <c r="H16" i="1" s="1"/>
  <c r="G31" i="1"/>
  <c r="H31" i="1" s="1"/>
  <c r="F8" i="11"/>
  <c r="G8" i="11" s="1"/>
  <c r="D10" i="11"/>
  <c r="H10" i="11" s="1"/>
  <c r="I10" i="11" s="1"/>
  <c r="C10" i="11"/>
  <c r="F10" i="11" s="1"/>
  <c r="G10" i="11" s="1"/>
  <c r="J10" i="11" l="1"/>
  <c r="K10" i="11" s="1"/>
</calcChain>
</file>

<file path=xl/sharedStrings.xml><?xml version="1.0" encoding="utf-8"?>
<sst xmlns="http://schemas.openxmlformats.org/spreadsheetml/2006/main" count="449" uniqueCount="200">
  <si>
    <t>Tavola 7.1 App.</t>
  </si>
  <si>
    <t>Valori assoluti</t>
  </si>
  <si>
    <t>Var.  2019/2018</t>
  </si>
  <si>
    <t>2019*</t>
  </si>
  <si>
    <t>Ass.</t>
  </si>
  <si>
    <t>%</t>
  </si>
  <si>
    <t>A. Media annua di dati mensili</t>
  </si>
  <si>
    <t>Agricoltura</t>
  </si>
  <si>
    <t>Industria in senso stretto</t>
  </si>
  <si>
    <t>Costruzioni</t>
  </si>
  <si>
    <t>Commercio</t>
  </si>
  <si>
    <t>Attività dei servizi di alloggio e ristorazione</t>
  </si>
  <si>
    <t>Trasporto e magazzinaggio</t>
  </si>
  <si>
    <t>Attività dei servizi di informazione e comunicazione</t>
  </si>
  <si>
    <t>Attività finanziarie e assicurative, servizi alle imprese, intrattenimento</t>
  </si>
  <si>
    <t>Istruzione, sanità e assistenza sociale</t>
  </si>
  <si>
    <t>Attività immobiliari ed altre attività</t>
  </si>
  <si>
    <t>Totale</t>
  </si>
  <si>
    <t>B. Numero totale annuo</t>
  </si>
  <si>
    <t>Tavola 7.2 App.</t>
  </si>
  <si>
    <t>2017/2016</t>
  </si>
  <si>
    <t>2018/2017</t>
  </si>
  <si>
    <t>2019/2018</t>
  </si>
  <si>
    <t>I° trimestre</t>
  </si>
  <si>
    <t>II° trimestre</t>
  </si>
  <si>
    <t>III° trimestre</t>
  </si>
  <si>
    <t>IV° trimestre</t>
  </si>
  <si>
    <t>Media annua imprese</t>
  </si>
  <si>
    <t>Mese</t>
  </si>
  <si>
    <t>MEDIA ANNUA</t>
  </si>
  <si>
    <t>VARIAZIONE 
2017/2016</t>
  </si>
  <si>
    <t>VARIAZIONE 
2018/2017</t>
  </si>
  <si>
    <t>VARIAZIONE 
2019*/2018</t>
  </si>
  <si>
    <t>Gennaio</t>
  </si>
  <si>
    <t>Febbraio</t>
  </si>
  <si>
    <t>Marzo</t>
  </si>
  <si>
    <t>Aprile</t>
  </si>
  <si>
    <t>Maggio</t>
  </si>
  <si>
    <t>Giugno</t>
  </si>
  <si>
    <t>Luglio</t>
  </si>
  <si>
    <t>Agosto</t>
  </si>
  <si>
    <t>Settembre</t>
  </si>
  <si>
    <t>Ottobre</t>
  </si>
  <si>
    <t>Novembre</t>
  </si>
  <si>
    <t>Dicembre</t>
  </si>
  <si>
    <t>Media annua</t>
  </si>
  <si>
    <t>Media annua ASpI+NASpI</t>
  </si>
  <si>
    <t>Mobilità</t>
  </si>
  <si>
    <t>Media annua complessiva</t>
  </si>
  <si>
    <t>Femmine</t>
  </si>
  <si>
    <t>Fino a 29 anni</t>
  </si>
  <si>
    <t>Da 30 a 54 anni</t>
  </si>
  <si>
    <t>Oltre 54 anni</t>
  </si>
  <si>
    <t>Maschi</t>
  </si>
  <si>
    <t>Lavoratori dipendenti privati extra-agricoli, secondo il genere, la classe di età e il paese di nascita. Anni  2017-2019</t>
  </si>
  <si>
    <t>Quote % sul totale regionale 2019</t>
  </si>
  <si>
    <t>Piemonte</t>
  </si>
  <si>
    <t>Valle d'Aosta</t>
  </si>
  <si>
    <t>Liguria</t>
  </si>
  <si>
    <t>Lombardia</t>
  </si>
  <si>
    <t>Trentino Alto Adige</t>
  </si>
  <si>
    <t>Veneto</t>
  </si>
  <si>
    <t>Friuli Venezia Giulia</t>
  </si>
  <si>
    <t>Emilia Romagna</t>
  </si>
  <si>
    <t>Toscana</t>
  </si>
  <si>
    <t>Umbria</t>
  </si>
  <si>
    <t>Marche</t>
  </si>
  <si>
    <t>Lazio</t>
  </si>
  <si>
    <t>Abruzzo</t>
  </si>
  <si>
    <t>Molise</t>
  </si>
  <si>
    <t>Campania</t>
  </si>
  <si>
    <t>Puglia</t>
  </si>
  <si>
    <t>Basilicata</t>
  </si>
  <si>
    <t>Calabria</t>
  </si>
  <si>
    <t>Sicilia</t>
  </si>
  <si>
    <t>Sardegna</t>
  </si>
  <si>
    <t>Estero</t>
  </si>
  <si>
    <t>Totale complessivo</t>
  </si>
  <si>
    <t>Tavola 7.4 App</t>
  </si>
  <si>
    <t>var.  % 2019/2018</t>
  </si>
  <si>
    <t>Regioni</t>
  </si>
  <si>
    <t>Estrazione di minerali da cave e miniere</t>
  </si>
  <si>
    <t>Attività manifatturiere</t>
  </si>
  <si>
    <t>Fornitura di energia elettrica, gas, vapore e aria condizionata</t>
  </si>
  <si>
    <t>Fornitura di acqua; reti fognarie, attività di gestione dei rifiuti e risanamento</t>
  </si>
  <si>
    <t>Commercio all'ingrosso e al dettaglio; riparazione di autoveicoli e motocicli</t>
  </si>
  <si>
    <t>Attività dei servizi di alloggio e di ristorazione</t>
  </si>
  <si>
    <t>Servizi di informazione e comunicazione</t>
  </si>
  <si>
    <t>Attività finanziarie e assicurative</t>
  </si>
  <si>
    <t>Attività immobiliari</t>
  </si>
  <si>
    <t>Attività professionali, scientifiche e tecniche</t>
  </si>
  <si>
    <t>Noleggio, agenzie di viaggio, servizi di supporto alle imprese</t>
  </si>
  <si>
    <t>Istruzione</t>
  </si>
  <si>
    <t>Sanità e assistenza sociale</t>
  </si>
  <si>
    <t>Attività artistiche, sportive, di intrattenimento e divertimento</t>
  </si>
  <si>
    <t>Altre attività</t>
  </si>
  <si>
    <t>Pubblica amministrazione (gestione ex INPDAP)</t>
  </si>
  <si>
    <t>Tavola 7.5 App</t>
  </si>
  <si>
    <t xml:space="preserve"> Dipendenti </t>
  </si>
  <si>
    <t>TOTALE DIPENDENTI</t>
  </si>
  <si>
    <t>di cui</t>
  </si>
  <si>
    <t>Per genere:</t>
  </si>
  <si>
    <t>Per cittadinanza 
(in base al Paese di nascita):</t>
  </si>
  <si>
    <t>UE15</t>
  </si>
  <si>
    <t>Extra UE15</t>
  </si>
  <si>
    <t>Per classe di età</t>
  </si>
  <si>
    <t>Giovani (fino a 29 anni)</t>
  </si>
  <si>
    <t>Adulti (30-54 anni)</t>
  </si>
  <si>
    <t>Over 54</t>
  </si>
  <si>
    <t>Per contratto:</t>
  </si>
  <si>
    <t>Tempo indeterminato</t>
  </si>
  <si>
    <t>Tempo determinato</t>
  </si>
  <si>
    <t>Stagionale</t>
  </si>
  <si>
    <t>Per orario di lavoro:</t>
  </si>
  <si>
    <t>Part time</t>
  </si>
  <si>
    <t>Full time</t>
  </si>
  <si>
    <t>Per giorni retribuiti nell'anno:</t>
  </si>
  <si>
    <t>Fino a 78 gg</t>
  </si>
  <si>
    <t>79-156 gg</t>
  </si>
  <si>
    <t>157-264 gg</t>
  </si>
  <si>
    <t>265-299 gg</t>
  </si>
  <si>
    <t>300-305 gg</t>
  </si>
  <si>
    <t>306-311 gg</t>
  </si>
  <si>
    <t>312 gg</t>
  </si>
  <si>
    <t>Per regione:</t>
  </si>
  <si>
    <t>Per settore:</t>
  </si>
  <si>
    <t>Per qualifica:</t>
  </si>
  <si>
    <t>operaio</t>
  </si>
  <si>
    <t>impiegato</t>
  </si>
  <si>
    <t>dirigente</t>
  </si>
  <si>
    <t>apprendista</t>
  </si>
  <si>
    <t>quadro</t>
  </si>
  <si>
    <t>altro</t>
  </si>
  <si>
    <t xml:space="preserve"> Giornate retribuite pro capite </t>
  </si>
  <si>
    <t>Tavola 7.6b</t>
  </si>
  <si>
    <t>EU15</t>
  </si>
  <si>
    <t>ExtraEU15</t>
  </si>
  <si>
    <t>Contratto Prestazione Occasionale</t>
  </si>
  <si>
    <t>Libretto Famiglia</t>
  </si>
  <si>
    <t>Numero lavoratori</t>
  </si>
  <si>
    <t>Importo lordo  totale</t>
  </si>
  <si>
    <t>Importo lordo pro-capite</t>
  </si>
  <si>
    <t>Ore totali</t>
  </si>
  <si>
    <t>Ore pro-capite</t>
  </si>
  <si>
    <t>Dati mensili</t>
  </si>
  <si>
    <t>Dati annuali</t>
  </si>
  <si>
    <t>Tavola 7.9 App</t>
  </si>
  <si>
    <t xml:space="preserve">Le imprese private e le amministrazioni pubbliche e con dipendenti per settore. Anni 2016-2019 </t>
  </si>
  <si>
    <r>
      <t>Amministr. pubbliche</t>
    </r>
    <r>
      <rPr>
        <vertAlign val="superscript"/>
        <sz val="11"/>
        <rFont val="Calibri"/>
        <family val="2"/>
        <scheme val="minor"/>
      </rPr>
      <t>1</t>
    </r>
    <r>
      <rPr>
        <sz val="11"/>
        <rFont val="Calibri"/>
        <family val="2"/>
        <scheme val="minor"/>
      </rPr>
      <t xml:space="preserve"> </t>
    </r>
  </si>
  <si>
    <t>*Dati provvisori. Aggiornamento a luglio 2020.</t>
  </si>
  <si>
    <t xml:space="preserve">1 Si tratta degli Enti di appartenenza dei lavoratori pubblici della gestione ex INPDAP con almeno una giornata retribuita nell’anno, così come elaborati nel relativo Osservatorio statistico on-line. </t>
  </si>
  <si>
    <t>Trimestri</t>
  </si>
  <si>
    <t>Media nel periodo</t>
  </si>
  <si>
    <t>Variazione</t>
  </si>
  <si>
    <t>Assoluta</t>
  </si>
  <si>
    <r>
      <t>Quota lavoratori ExtraUE15</t>
    </r>
    <r>
      <rPr>
        <b/>
        <vertAlign val="superscript"/>
        <sz val="11"/>
        <rFont val="Calibri"/>
        <family val="2"/>
        <scheme val="minor"/>
      </rPr>
      <t>1</t>
    </r>
  </si>
  <si>
    <t>Tavola 7.3a App</t>
  </si>
  <si>
    <t>Classe di età</t>
  </si>
  <si>
    <t>0.3%</t>
  </si>
  <si>
    <t>Tavola 7.3b App</t>
  </si>
  <si>
    <t>Lavoratori dipendenti pubblici della gestione ex Inpdap, secondo il genere, la classe di età e il paese di nascita. Anni  2017-2019</t>
  </si>
  <si>
    <t>Variazioni %</t>
  </si>
  <si>
    <t>Femmine+maschi</t>
  </si>
  <si>
    <t>Tavola 7.3c App</t>
  </si>
  <si>
    <t>Lavoratori dipendenti privati extra-agricoli e pubblici della gestione ex Inpdap, secondo il genere, la classe di età e il paese di nascita. Anni 2017-2019</t>
  </si>
  <si>
    <t>Lavoratori dipendenti privati extra-agricoli. Indicatori per regione di lavoro. Anni 2017-2019</t>
  </si>
  <si>
    <r>
      <t>Extra UE15</t>
    </r>
    <r>
      <rPr>
        <b/>
        <vertAlign val="superscript"/>
        <sz val="11"/>
        <rFont val="Calibri"/>
        <family val="2"/>
        <scheme val="minor"/>
      </rPr>
      <t>1</t>
    </r>
  </si>
  <si>
    <t>Donne</t>
  </si>
  <si>
    <t>Giovani (under 30)</t>
  </si>
  <si>
    <t xml:space="preserve">Totale </t>
  </si>
  <si>
    <r>
      <t xml:space="preserve"> Lavoratori dipendenti privati extra-agricoli e pubblici della gestione ex Inpdap</t>
    </r>
    <r>
      <rPr>
        <b/>
        <vertAlign val="superscript"/>
        <sz val="11"/>
        <rFont val="Calibri"/>
        <family val="2"/>
        <scheme val="minor"/>
      </rPr>
      <t>1</t>
    </r>
    <r>
      <rPr>
        <b/>
        <sz val="11"/>
        <rFont val="Calibri"/>
        <family val="2"/>
        <scheme val="minor"/>
      </rPr>
      <t>. Indicatori per settore. Anni 2017-2019</t>
    </r>
  </si>
  <si>
    <t>Anni</t>
  </si>
  <si>
    <t>Attività</t>
  </si>
  <si>
    <t>Var. 2019/2018</t>
  </si>
  <si>
    <t>Tavola 7.6a App</t>
  </si>
  <si>
    <r>
      <t xml:space="preserve"> Retribuzione giornaliera </t>
    </r>
    <r>
      <rPr>
        <sz val="11"/>
        <rFont val="Calibri"/>
        <family val="2"/>
        <scheme val="minor"/>
      </rPr>
      <t xml:space="preserve"> (</t>
    </r>
    <r>
      <rPr>
        <i/>
        <sz val="11"/>
        <rFont val="Calibri"/>
        <family val="2"/>
        <scheme val="minor"/>
      </rPr>
      <t>euro</t>
    </r>
    <r>
      <rPr>
        <sz val="11"/>
        <rFont val="Calibri"/>
        <family val="2"/>
        <scheme val="minor"/>
      </rPr>
      <t>)</t>
    </r>
  </si>
  <si>
    <r>
      <t xml:space="preserve"> Retribuzione annua  </t>
    </r>
    <r>
      <rPr>
        <sz val="11"/>
        <rFont val="Calibri"/>
        <family val="2"/>
        <scheme val="minor"/>
      </rPr>
      <t>(</t>
    </r>
    <r>
      <rPr>
        <i/>
        <sz val="11"/>
        <rFont val="Calibri"/>
        <family val="2"/>
        <scheme val="minor"/>
      </rPr>
      <t>euro</t>
    </r>
    <r>
      <rPr>
        <b/>
        <sz val="11"/>
        <rFont val="Calibri"/>
        <family val="2"/>
        <scheme val="minor"/>
      </rPr>
      <t>)</t>
    </r>
  </si>
  <si>
    <r>
      <t xml:space="preserve">Numero indice </t>
    </r>
    <r>
      <rPr>
        <i/>
        <sz val="11"/>
        <rFont val="Calibri"/>
        <family val="2"/>
        <scheme val="minor"/>
      </rPr>
      <t>(media2019=100)</t>
    </r>
  </si>
  <si>
    <t>Dipendenti privati extra-agricoli. Retribuzione media giornaliera, retribuzione media annua e giornate retribuite pro capite. Anno 2019*</t>
  </si>
  <si>
    <t>Dipendenti pubblici gestione ex Inpdap. Retribuzione media giornaliera, retribuzione media annua e giornate retribuite pro capite. Anno 2019</t>
  </si>
  <si>
    <t>Posizioni lavorative dei lavoratori dipendenti del settore privato non agricolo. Anni 2016, 2017, 2018 E 2019*</t>
  </si>
  <si>
    <t>Tavola 7.7 App</t>
  </si>
  <si>
    <r>
      <t>Beneficiari di ASpI</t>
    </r>
    <r>
      <rPr>
        <vertAlign val="superscript"/>
        <sz val="11"/>
        <rFont val="Calibri"/>
        <family val="2"/>
        <scheme val="minor"/>
      </rPr>
      <t>1</t>
    </r>
  </si>
  <si>
    <r>
      <t>Beneficiari di NASpI</t>
    </r>
    <r>
      <rPr>
        <vertAlign val="superscript"/>
        <sz val="11"/>
        <rFont val="Calibri"/>
        <family val="2"/>
        <scheme val="minor"/>
      </rPr>
      <t>2</t>
    </r>
  </si>
  <si>
    <r>
      <t>Beneficari di Mini ASpI</t>
    </r>
    <r>
      <rPr>
        <vertAlign val="superscript"/>
        <sz val="11"/>
        <rFont val="Calibri"/>
        <family val="2"/>
        <scheme val="minor"/>
      </rPr>
      <t>1</t>
    </r>
  </si>
  <si>
    <t>Media annua, variazioni tendenziali assolute e percentuali dei lavoratori disoccupati e in mobilità che percepiscono la prestazione Inps. Anni 2016-2019</t>
  </si>
  <si>
    <t>Tipologia</t>
  </si>
  <si>
    <t>Variazione 
2017/2016</t>
  </si>
  <si>
    <t>Variazione 
2018/2017</t>
  </si>
  <si>
    <t>Variazione 
2019/2018</t>
  </si>
  <si>
    <t>Assolute</t>
  </si>
  <si>
    <t>Nuovi rapporti di lavoro occasionale: contratti di prestazione occasionale e libretto di famiglia. Anni da luglio 2017 a luglio 2020</t>
  </si>
  <si>
    <r>
      <t>*</t>
    </r>
    <r>
      <rPr>
        <sz val="10"/>
        <rFont val="Calibri"/>
        <family val="2"/>
        <scheme val="minor"/>
      </rPr>
      <t xml:space="preserve"> Dati provvisori estratti dagli archivi a giugno  2020</t>
    </r>
  </si>
  <si>
    <r>
      <rPr>
        <vertAlign val="superscript"/>
        <sz val="10"/>
        <rFont val="Calibri"/>
        <family val="2"/>
        <scheme val="minor"/>
      </rPr>
      <t>1</t>
    </r>
    <r>
      <rPr>
        <sz val="10"/>
        <rFont val="Calibri"/>
        <family val="2"/>
        <scheme val="minor"/>
      </rPr>
      <t xml:space="preserve"> Si fa riferimento al Paese di nascita</t>
    </r>
  </si>
  <si>
    <r>
      <rPr>
        <vertAlign val="superscript"/>
        <sz val="10"/>
        <rFont val="Calibri"/>
        <family val="2"/>
        <scheme val="minor"/>
      </rPr>
      <t>1</t>
    </r>
    <r>
      <rPr>
        <sz val="10"/>
        <rFont val="Calibri"/>
        <family val="2"/>
        <scheme val="minor"/>
      </rPr>
      <t xml:space="preserve"> I lavoratori sono contati una sola volta, anche se hanno avuto rapporti di lavoro sia nel settore privato che in quello pubblico. In caso di compresenza nell'anno si fa rifeimento al rapporto di lavoro dell'ultimo mese e in caso di ulteriore compresenza a quello con retribuzione più elevata</t>
    </r>
  </si>
  <si>
    <r>
      <rPr>
        <vertAlign val="superscript"/>
        <sz val="10"/>
        <rFont val="Calibri"/>
        <family val="2"/>
        <scheme val="minor"/>
      </rPr>
      <t>2</t>
    </r>
    <r>
      <rPr>
        <sz val="10"/>
        <rFont val="Calibri"/>
        <family val="2"/>
        <scheme val="minor"/>
      </rPr>
      <t xml:space="preserve"> Si fa riferimento al Paese di nascita</t>
    </r>
  </si>
  <si>
    <r>
      <rPr>
        <vertAlign val="superscript"/>
        <sz val="10"/>
        <rFont val="Calibri"/>
        <family val="2"/>
        <scheme val="minor"/>
      </rPr>
      <t xml:space="preserve">1 </t>
    </r>
    <r>
      <rPr>
        <sz val="10"/>
        <rFont val="Calibri"/>
        <family val="2"/>
        <scheme val="minor"/>
      </rPr>
      <t>Con riferimento a licenziamenti avvenuti successivamente al 31/12/2012</t>
    </r>
  </si>
  <si>
    <r>
      <rPr>
        <vertAlign val="superscript"/>
        <sz val="10"/>
        <rFont val="Calibri"/>
        <family val="2"/>
        <scheme val="minor"/>
      </rPr>
      <t xml:space="preserve">2  </t>
    </r>
    <r>
      <rPr>
        <sz val="10"/>
        <rFont val="Calibri"/>
        <family val="2"/>
        <scheme val="minor"/>
      </rPr>
      <t>Dal 1° maggio 2015 è entrata in vigore la "</t>
    </r>
    <r>
      <rPr>
        <i/>
        <sz val="10"/>
        <rFont val="Calibri"/>
        <family val="2"/>
        <scheme val="minor"/>
      </rPr>
      <t>Nuova prestazione di Assicurazione Sociale per l'Impiego"</t>
    </r>
    <r>
      <rPr>
        <sz val="10"/>
        <rFont val="Calibri"/>
        <family val="2"/>
        <scheme val="minor"/>
      </rPr>
      <t xml:space="preserve"> (NASpI), che sostituisce le indennità di disoccupazione ASpI e mini ASpI. </t>
    </r>
  </si>
  <si>
    <t xml:space="preserve">Tavola 7.8 App </t>
  </si>
  <si>
    <t xml:space="preserve">Imprese agricole con salariati agricoli (oti e otd). Media trimestrale annua, variazioni tendenziali assolute e percentuali.                                                         Anni 2016-2019*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</si>
</sst>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_ ;\-#,##0\ "/>
  </numFmts>
  <fonts count="16" x14ac:knownFonts="1">
    <font>
      <sz val="11"/>
      <color theme="1"/>
      <name val="Calibri"/>
      <family val="2"/>
      <scheme val="minor"/>
    </font>
    <font>
      <sz val="11"/>
      <color theme="1"/>
      <name val="Calibri"/>
      <family val="2"/>
      <scheme val="minor"/>
    </font>
    <font>
      <sz val="11"/>
      <color indexed="8"/>
      <name val="Calibri"/>
      <family val="2"/>
    </font>
    <font>
      <sz val="8"/>
      <color rgb="FF333333"/>
      <name val="Tahoma"/>
      <family val="2"/>
    </font>
    <font>
      <sz val="10"/>
      <name val="Arial"/>
      <family val="2"/>
    </font>
    <font>
      <sz val="11"/>
      <name val="Calibri"/>
      <family val="2"/>
      <scheme val="minor"/>
    </font>
    <font>
      <sz val="8"/>
      <name val="Tahoma"/>
      <family val="2"/>
    </font>
    <font>
      <b/>
      <sz val="11"/>
      <color theme="1"/>
      <name val="Calibri"/>
      <family val="2"/>
      <scheme val="minor"/>
    </font>
    <font>
      <b/>
      <sz val="11"/>
      <name val="Calibri"/>
      <family val="2"/>
      <scheme val="minor"/>
    </font>
    <font>
      <b/>
      <i/>
      <sz val="11"/>
      <name val="Calibri"/>
      <family val="2"/>
      <scheme val="minor"/>
    </font>
    <font>
      <vertAlign val="superscript"/>
      <sz val="11"/>
      <name val="Calibri"/>
      <family val="2"/>
      <scheme val="minor"/>
    </font>
    <font>
      <b/>
      <vertAlign val="superscript"/>
      <sz val="11"/>
      <name val="Calibri"/>
      <family val="2"/>
      <scheme val="minor"/>
    </font>
    <font>
      <i/>
      <sz val="11"/>
      <name val="Calibri"/>
      <family val="2"/>
      <scheme val="minor"/>
    </font>
    <font>
      <sz val="10"/>
      <name val="Calibri"/>
      <family val="2"/>
      <scheme val="minor"/>
    </font>
    <font>
      <vertAlign val="superscript"/>
      <sz val="10"/>
      <name val="Calibri"/>
      <family val="2"/>
      <scheme val="minor"/>
    </font>
    <font>
      <i/>
      <sz val="1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indexed="9"/>
        <bgColor indexed="9"/>
      </patternFill>
    </fill>
    <fill>
      <patternFill patternType="solid">
        <fgColor theme="0"/>
        <bgColor indexed="64"/>
      </patternFill>
    </fill>
    <fill>
      <patternFill patternType="solid">
        <fgColor theme="4" tint="0.79998168889431442"/>
        <bgColor indexed="9"/>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cellStyleXfs>
  <cellXfs count="175">
    <xf numFmtId="0" fontId="0" fillId="0" borderId="0" xfId="0"/>
    <xf numFmtId="0" fontId="3" fillId="0" borderId="0" xfId="0" applyFont="1"/>
    <xf numFmtId="0" fontId="5" fillId="0" borderId="1" xfId="0" applyFont="1" applyBorder="1"/>
    <xf numFmtId="0" fontId="5" fillId="0" borderId="0" xfId="0" applyFont="1"/>
    <xf numFmtId="0" fontId="6" fillId="0" borderId="0" xfId="0" applyFont="1" applyAlignment="1">
      <alignment horizontal="left" vertical="center"/>
    </xf>
    <xf numFmtId="0" fontId="6" fillId="0" borderId="0" xfId="0" applyFont="1"/>
    <xf numFmtId="0" fontId="4" fillId="0" borderId="0" xfId="4" applyFont="1"/>
    <xf numFmtId="0" fontId="5" fillId="0" borderId="1" xfId="0" applyFont="1" applyBorder="1" applyAlignment="1">
      <alignment vertical="center"/>
    </xf>
    <xf numFmtId="165" fontId="5" fillId="0" borderId="0" xfId="1" applyNumberFormat="1" applyFont="1"/>
    <xf numFmtId="3" fontId="5" fillId="0" borderId="1" xfId="0" applyNumberFormat="1" applyFont="1" applyBorder="1"/>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vertical="center" wrapText="1"/>
    </xf>
    <xf numFmtId="3" fontId="5" fillId="0" borderId="1" xfId="0" applyNumberFormat="1" applyFont="1" applyBorder="1" applyAlignment="1">
      <alignment horizontal="right" vertical="center" wrapText="1"/>
    </xf>
    <xf numFmtId="0" fontId="5" fillId="0" borderId="1" xfId="0" applyFont="1" applyBorder="1" applyAlignment="1">
      <alignment vertical="center" wrapText="1"/>
    </xf>
    <xf numFmtId="164" fontId="5" fillId="0" borderId="1" xfId="2" applyNumberFormat="1" applyFont="1" applyBorder="1" applyAlignment="1">
      <alignment horizontal="right" vertical="center" wrapText="1"/>
    </xf>
    <xf numFmtId="0" fontId="8" fillId="0" borderId="1" xfId="0" applyFont="1" applyBorder="1" applyAlignment="1">
      <alignment horizontal="left" vertical="center" wrapText="1"/>
    </xf>
    <xf numFmtId="3" fontId="8" fillId="0" borderId="1" xfId="0" applyNumberFormat="1" applyFont="1" applyBorder="1" applyAlignment="1">
      <alignment vertical="center" wrapText="1"/>
    </xf>
    <xf numFmtId="3" fontId="8" fillId="0" borderId="1" xfId="0" applyNumberFormat="1" applyFont="1" applyBorder="1" applyAlignment="1">
      <alignment horizontal="right" vertical="center" wrapText="1"/>
    </xf>
    <xf numFmtId="164" fontId="8" fillId="0" borderId="1" xfId="2" applyNumberFormat="1" applyFont="1" applyBorder="1" applyAlignment="1">
      <alignment horizontal="right" vertical="center" wrapText="1"/>
    </xf>
    <xf numFmtId="0" fontId="0" fillId="0" borderId="0" xfId="0" applyFont="1"/>
    <xf numFmtId="0" fontId="8" fillId="0" borderId="0" xfId="0" applyFont="1" applyAlignment="1">
      <alignmen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3" fontId="5" fillId="4" borderId="1" xfId="0" applyNumberFormat="1" applyFont="1" applyFill="1" applyBorder="1" applyAlignment="1">
      <alignment horizontal="right" vertical="center"/>
    </xf>
    <xf numFmtId="0" fontId="8" fillId="4" borderId="4" xfId="0" applyFont="1" applyFill="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horizontal="right" vertical="center"/>
    </xf>
    <xf numFmtId="0" fontId="8" fillId="0" borderId="1" xfId="0" applyFont="1" applyBorder="1" applyAlignment="1">
      <alignment horizontal="left" vertical="center"/>
    </xf>
    <xf numFmtId="3" fontId="5" fillId="0" borderId="1" xfId="0" applyNumberFormat="1" applyFont="1" applyBorder="1" applyAlignment="1">
      <alignment horizontal="right" vertical="center"/>
    </xf>
    <xf numFmtId="10" fontId="5" fillId="0" borderId="1" xfId="0" applyNumberFormat="1" applyFont="1" applyBorder="1" applyAlignment="1">
      <alignment vertical="center"/>
    </xf>
    <xf numFmtId="10" fontId="5" fillId="0" borderId="1" xfId="0" applyNumberFormat="1" applyFont="1" applyBorder="1" applyAlignment="1">
      <alignment horizontal="right" vertical="center"/>
    </xf>
    <xf numFmtId="0" fontId="5" fillId="0" borderId="0" xfId="0" applyFont="1" applyAlignment="1">
      <alignment horizontal="left" vertical="center"/>
    </xf>
    <xf numFmtId="0" fontId="8" fillId="0" borderId="1" xfId="0" applyFont="1" applyBorder="1" applyAlignment="1">
      <alignment vertical="center"/>
    </xf>
    <xf numFmtId="3" fontId="8" fillId="0" borderId="1" xfId="0" applyNumberFormat="1" applyFont="1" applyBorder="1" applyAlignment="1">
      <alignment vertical="center"/>
    </xf>
    <xf numFmtId="10" fontId="8" fillId="0" borderId="1" xfId="0" applyNumberFormat="1" applyFont="1" applyBorder="1" applyAlignment="1">
      <alignment vertical="center"/>
    </xf>
    <xf numFmtId="10" fontId="8" fillId="0" borderId="1" xfId="0" applyNumberFormat="1" applyFont="1" applyBorder="1" applyAlignment="1">
      <alignment horizontal="right" vertical="center"/>
    </xf>
    <xf numFmtId="3" fontId="12" fillId="0" borderId="1" xfId="0" applyNumberFormat="1" applyFont="1" applyBorder="1" applyAlignment="1">
      <alignment vertical="center"/>
    </xf>
    <xf numFmtId="3" fontId="12" fillId="0" borderId="1" xfId="0" applyNumberFormat="1" applyFont="1" applyBorder="1" applyAlignment="1">
      <alignment horizontal="right" vertical="center"/>
    </xf>
    <xf numFmtId="10" fontId="12" fillId="0" borderId="1" xfId="0" applyNumberFormat="1" applyFont="1" applyBorder="1" applyAlignment="1">
      <alignment vertical="center"/>
    </xf>
    <xf numFmtId="10" fontId="12" fillId="0" borderId="1" xfId="0" applyNumberFormat="1" applyFont="1" applyBorder="1" applyAlignment="1">
      <alignment horizontal="right" vertical="center"/>
    </xf>
    <xf numFmtId="164" fontId="5" fillId="4"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5" fillId="0" borderId="0" xfId="0" applyFont="1" applyAlignment="1">
      <alignment vertical="center" wrapText="1"/>
    </xf>
    <xf numFmtId="0" fontId="5" fillId="0" borderId="1" xfId="4" applyFont="1" applyBorder="1"/>
    <xf numFmtId="3" fontId="5" fillId="0" borderId="1" xfId="6" applyNumberFormat="1" applyFont="1" applyBorder="1"/>
    <xf numFmtId="3" fontId="5" fillId="0" borderId="1" xfId="4" applyNumberFormat="1" applyFont="1" applyBorder="1"/>
    <xf numFmtId="164" fontId="5" fillId="0" borderId="1" xfId="5" applyNumberFormat="1" applyFont="1" applyBorder="1"/>
    <xf numFmtId="0" fontId="8" fillId="0" borderId="1" xfId="4" applyFont="1" applyBorder="1"/>
    <xf numFmtId="3" fontId="8" fillId="0" borderId="1" xfId="6" applyNumberFormat="1" applyFont="1" applyBorder="1"/>
    <xf numFmtId="164" fontId="8" fillId="0" borderId="1" xfId="5" applyNumberFormat="1" applyFont="1" applyBorder="1"/>
    <xf numFmtId="0" fontId="5" fillId="0" borderId="0" xfId="4" applyFont="1"/>
    <xf numFmtId="0" fontId="8" fillId="0" borderId="1" xfId="4" applyFont="1" applyBorder="1" applyAlignment="1">
      <alignment horizontal="right"/>
    </xf>
    <xf numFmtId="0" fontId="5" fillId="0" borderId="0" xfId="0" applyFont="1" applyAlignment="1">
      <alignment vertical="center"/>
    </xf>
    <xf numFmtId="165" fontId="5" fillId="0" borderId="1" xfId="6" applyNumberFormat="1" applyFont="1" applyBorder="1"/>
    <xf numFmtId="165" fontId="5" fillId="0" borderId="0" xfId="6" applyNumberFormat="1" applyFont="1"/>
    <xf numFmtId="3" fontId="5" fillId="0" borderId="0" xfId="6" applyNumberFormat="1" applyFont="1"/>
    <xf numFmtId="3" fontId="5" fillId="0" borderId="0" xfId="4" applyNumberFormat="1" applyFont="1"/>
    <xf numFmtId="164" fontId="5" fillId="0" borderId="0" xfId="5" applyNumberFormat="1" applyFont="1"/>
    <xf numFmtId="165" fontId="8" fillId="0" borderId="1" xfId="6" applyNumberFormat="1" applyFont="1" applyBorder="1"/>
    <xf numFmtId="165" fontId="5" fillId="0" borderId="1" xfId="1" applyNumberFormat="1" applyFont="1" applyBorder="1" applyAlignment="1">
      <alignment horizontal="right" vertical="center" wrapText="1"/>
    </xf>
    <xf numFmtId="1" fontId="5"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165" fontId="5" fillId="0" borderId="1" xfId="1" applyNumberFormat="1" applyFont="1" applyBorder="1" applyAlignment="1">
      <alignment horizontal="center" vertical="center"/>
    </xf>
    <xf numFmtId="165" fontId="5" fillId="0" borderId="1" xfId="0" applyNumberFormat="1" applyFont="1" applyBorder="1" applyAlignment="1">
      <alignment vertical="center"/>
    </xf>
    <xf numFmtId="164" fontId="5" fillId="0" borderId="1" xfId="2" applyNumberFormat="1" applyFont="1" applyBorder="1" applyAlignment="1">
      <alignment horizontal="center" vertical="center"/>
    </xf>
    <xf numFmtId="165" fontId="5" fillId="0" borderId="1" xfId="1" applyNumberFormat="1" applyFont="1" applyBorder="1" applyAlignment="1">
      <alignment vertical="center" wrapText="1"/>
    </xf>
    <xf numFmtId="165" fontId="5" fillId="0" borderId="1" xfId="1" applyNumberFormat="1" applyFont="1" applyBorder="1" applyAlignment="1">
      <alignment vertical="center"/>
    </xf>
    <xf numFmtId="0" fontId="8" fillId="0" borderId="1" xfId="0" applyFont="1" applyBorder="1" applyAlignment="1">
      <alignment vertical="center" wrapText="1"/>
    </xf>
    <xf numFmtId="165" fontId="8" fillId="0" borderId="1" xfId="1" applyNumberFormat="1" applyFont="1" applyBorder="1" applyAlignment="1">
      <alignment vertical="center" wrapText="1"/>
    </xf>
    <xf numFmtId="165" fontId="8" fillId="0" borderId="1" xfId="0" applyNumberFormat="1" applyFont="1" applyBorder="1" applyAlignment="1">
      <alignment vertical="center"/>
    </xf>
    <xf numFmtId="164" fontId="8" fillId="0" borderId="1" xfId="2" applyNumberFormat="1" applyFont="1" applyBorder="1" applyAlignment="1">
      <alignment horizontal="center" vertical="center"/>
    </xf>
    <xf numFmtId="0" fontId="12" fillId="0" borderId="0" xfId="0" applyFont="1"/>
    <xf numFmtId="165" fontId="5" fillId="0" borderId="0" xfId="0" applyNumberFormat="1" applyFont="1"/>
    <xf numFmtId="0" fontId="5" fillId="0" borderId="0" xfId="0" applyFont="1" applyAlignment="1">
      <alignment vertical="top"/>
    </xf>
    <xf numFmtId="0" fontId="8" fillId="4" borderId="1" xfId="3" applyNumberFormat="1" applyFont="1" applyFill="1" applyBorder="1" applyAlignment="1">
      <alignment horizontal="center" vertical="center" wrapText="1"/>
    </xf>
    <xf numFmtId="0" fontId="5" fillId="4" borderId="1" xfId="0" applyFont="1" applyFill="1" applyBorder="1" applyAlignment="1">
      <alignment vertical="center" wrapText="1"/>
    </xf>
    <xf numFmtId="166" fontId="5" fillId="4" borderId="1" xfId="0" applyNumberFormat="1" applyFont="1" applyFill="1" applyBorder="1" applyAlignment="1">
      <alignment horizontal="right" vertical="center"/>
    </xf>
    <xf numFmtId="164" fontId="5" fillId="4" borderId="1" xfId="2" applyNumberFormat="1" applyFont="1" applyFill="1" applyBorder="1" applyAlignment="1">
      <alignment horizontal="right" vertical="center"/>
    </xf>
    <xf numFmtId="0" fontId="8" fillId="4" borderId="1" xfId="0" applyFont="1" applyFill="1" applyBorder="1" applyAlignment="1">
      <alignment vertical="center" wrapText="1"/>
    </xf>
    <xf numFmtId="166" fontId="8" fillId="4" borderId="1" xfId="0" applyNumberFormat="1" applyFont="1" applyFill="1" applyBorder="1" applyAlignment="1">
      <alignment vertical="center"/>
    </xf>
    <xf numFmtId="164" fontId="8" fillId="4" borderId="1" xfId="2" applyNumberFormat="1" applyFont="1" applyFill="1" applyBorder="1" applyAlignment="1">
      <alignment horizontal="right" vertical="center"/>
    </xf>
    <xf numFmtId="0" fontId="5" fillId="4" borderId="1" xfId="0" applyFont="1" applyFill="1" applyBorder="1" applyAlignment="1">
      <alignment vertical="center"/>
    </xf>
    <xf numFmtId="166" fontId="5" fillId="4" borderId="1" xfId="0" applyNumberFormat="1" applyFont="1" applyFill="1" applyBorder="1" applyAlignment="1">
      <alignment vertical="center"/>
    </xf>
    <xf numFmtId="1" fontId="5" fillId="3"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center" vertical="center"/>
    </xf>
    <xf numFmtId="49" fontId="5" fillId="3" borderId="1" xfId="0" applyNumberFormat="1" applyFont="1" applyFill="1" applyBorder="1" applyAlignment="1">
      <alignment vertical="center"/>
    </xf>
    <xf numFmtId="49" fontId="8"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right" vertic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13" fillId="0" borderId="0" xfId="0" applyFont="1"/>
    <xf numFmtId="0" fontId="13" fillId="0" borderId="0" xfId="0" applyFont="1" applyAlignment="1">
      <alignment horizontal="left" vertical="center"/>
    </xf>
    <xf numFmtId="0" fontId="13" fillId="0" borderId="0" xfId="0" applyFont="1" applyAlignment="1">
      <alignment horizontal="left"/>
    </xf>
    <xf numFmtId="0" fontId="13" fillId="0" borderId="0" xfId="4" applyFont="1"/>
    <xf numFmtId="1" fontId="8" fillId="3" borderId="1" xfId="0" applyNumberFormat="1" applyFont="1" applyFill="1" applyBorder="1" applyAlignment="1">
      <alignment horizontal="left" vertical="center" wrapText="1"/>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1" xfId="0" applyFont="1" applyBorder="1" applyAlignment="1">
      <alignment horizontal="right" vertical="center"/>
    </xf>
    <xf numFmtId="0" fontId="8" fillId="0" borderId="1"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left"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4" fillId="0" borderId="0" xfId="0" applyFont="1" applyBorder="1" applyAlignment="1">
      <alignment horizontal="left" vertical="center" indent="1"/>
    </xf>
    <xf numFmtId="0" fontId="8" fillId="2" borderId="1" xfId="0" applyFont="1" applyFill="1" applyBorder="1" applyAlignment="1">
      <alignment horizontal="center" vertical="top"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8" fillId="0" borderId="1" xfId="0" applyFont="1" applyBorder="1" applyAlignment="1">
      <alignment horizont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3" xfId="0" applyFont="1" applyBorder="1" applyAlignment="1">
      <alignment horizontal="center"/>
    </xf>
    <xf numFmtId="0" fontId="8" fillId="0" borderId="4"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3" fillId="0" borderId="0" xfId="0" applyFont="1" applyAlignment="1">
      <alignment horizontal="left" vertical="center"/>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2" xfId="0" applyFont="1" applyBorder="1" applyAlignment="1">
      <alignment horizontal="center"/>
    </xf>
    <xf numFmtId="0" fontId="13" fillId="0" borderId="0" xfId="0" applyFont="1" applyAlignment="1">
      <alignment horizontal="center" vertical="center"/>
    </xf>
    <xf numFmtId="0" fontId="5" fillId="0" borderId="1" xfId="0" applyFont="1" applyBorder="1" applyAlignment="1">
      <alignment horizontal="left" vertical="center" indent="1"/>
    </xf>
    <xf numFmtId="0" fontId="8" fillId="0" borderId="1" xfId="0" applyFont="1" applyBorder="1" applyAlignment="1">
      <alignment horizontal="left" vertical="center"/>
    </xf>
    <xf numFmtId="0" fontId="5" fillId="0" borderId="1" xfId="0" applyFont="1" applyBorder="1" applyAlignment="1">
      <alignment horizontal="center" vertical="center"/>
    </xf>
    <xf numFmtId="0" fontId="12" fillId="0" borderId="1" xfId="0" applyFont="1" applyBorder="1" applyAlignment="1">
      <alignment horizontal="left" vertical="center" indent="1"/>
    </xf>
    <xf numFmtId="0" fontId="13" fillId="0" borderId="0" xfId="0" applyFont="1" applyAlignment="1">
      <alignment horizontal="left" vertical="center" wrapText="1"/>
    </xf>
    <xf numFmtId="0" fontId="8" fillId="0" borderId="1" xfId="0" applyFont="1" applyBorder="1" applyAlignment="1">
      <alignment horizontal="left" vertical="center" indent="1"/>
    </xf>
    <xf numFmtId="9" fontId="8" fillId="0" borderId="1" xfId="5" applyFont="1" applyBorder="1" applyAlignment="1">
      <alignment horizontal="center"/>
    </xf>
    <xf numFmtId="0" fontId="8" fillId="2" borderId="1" xfId="4" applyFont="1" applyFill="1" applyBorder="1" applyAlignment="1">
      <alignment horizontal="center" vertical="center"/>
    </xf>
    <xf numFmtId="0" fontId="8" fillId="0" borderId="5" xfId="4" applyFont="1" applyBorder="1" applyAlignment="1">
      <alignment horizontal="center" vertical="center"/>
    </xf>
    <xf numFmtId="0" fontId="8" fillId="0" borderId="6" xfId="4" applyFont="1" applyBorder="1" applyAlignment="1">
      <alignment horizontal="center" vertical="center"/>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8" fillId="0" borderId="5" xfId="4" applyFont="1" applyBorder="1" applyAlignment="1">
      <alignment horizontal="left" vertical="center"/>
    </xf>
    <xf numFmtId="0" fontId="8" fillId="0" borderId="6" xfId="4" applyFont="1" applyBorder="1" applyAlignment="1">
      <alignment horizontal="left" vertical="center"/>
    </xf>
    <xf numFmtId="9" fontId="8" fillId="0" borderId="1" xfId="5" applyFont="1" applyBorder="1" applyAlignment="1">
      <alignment horizontal="center" vertical="center"/>
    </xf>
    <xf numFmtId="0" fontId="8" fillId="0" borderId="3" xfId="4" applyFont="1" applyBorder="1" applyAlignment="1">
      <alignment horizontal="center" vertical="center"/>
    </xf>
    <xf numFmtId="0" fontId="8" fillId="0" borderId="2" xfId="4" applyFont="1" applyBorder="1" applyAlignment="1">
      <alignment horizontal="center" vertical="center"/>
    </xf>
    <xf numFmtId="0" fontId="8" fillId="0" borderId="4" xfId="4" applyFont="1" applyBorder="1" applyAlignment="1">
      <alignment horizontal="center" vertical="center"/>
    </xf>
    <xf numFmtId="0" fontId="8" fillId="0" borderId="11" xfId="4" applyFont="1" applyBorder="1" applyAlignment="1">
      <alignment horizontal="left" vertical="center"/>
    </xf>
    <xf numFmtId="0" fontId="8"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top" wrapText="1"/>
    </xf>
    <xf numFmtId="0" fontId="7" fillId="0" borderId="1" xfId="0" applyFont="1" applyBorder="1" applyAlignment="1">
      <alignment horizontal="right"/>
    </xf>
    <xf numFmtId="0" fontId="8" fillId="0" borderId="1" xfId="0" applyFont="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8" fillId="0" borderId="1" xfId="0" applyFont="1" applyBorder="1" applyAlignment="1">
      <alignment horizontal="right" wrapText="1"/>
    </xf>
    <xf numFmtId="49"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right" vertical="center" wrapText="1"/>
    </xf>
    <xf numFmtId="49" fontId="5" fillId="3" borderId="0" xfId="0" applyNumberFormat="1" applyFont="1" applyFill="1" applyAlignment="1">
      <alignment horizontal="left" vertical="center"/>
    </xf>
    <xf numFmtId="0" fontId="5" fillId="0" borderId="1" xfId="0" applyFont="1" applyBorder="1" applyAlignment="1">
      <alignment horizontal="center"/>
    </xf>
    <xf numFmtId="3" fontId="5" fillId="0" borderId="1" xfId="0" applyNumberFormat="1" applyFont="1" applyBorder="1" applyAlignment="1">
      <alignment horizontal="right"/>
    </xf>
    <xf numFmtId="0" fontId="5" fillId="0" borderId="1" xfId="0" applyFont="1" applyBorder="1" applyAlignment="1">
      <alignment horizontal="right"/>
    </xf>
    <xf numFmtId="49" fontId="5" fillId="3" borderId="1" xfId="0" applyNumberFormat="1" applyFont="1" applyFill="1" applyBorder="1" applyAlignment="1">
      <alignment vertical="center"/>
    </xf>
    <xf numFmtId="49" fontId="8" fillId="5"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wrapText="1"/>
    </xf>
    <xf numFmtId="0" fontId="8" fillId="2" borderId="1" xfId="4" applyFont="1" applyFill="1" applyBorder="1" applyAlignment="1">
      <alignment horizontal="center" vertical="center" wrapText="1"/>
    </xf>
  </cellXfs>
  <cellStyles count="7">
    <cellStyle name="Migliaia" xfId="1" builtinId="3"/>
    <cellStyle name="Migliaia 2" xfId="6" xr:uid="{166519BC-B738-42B1-9102-8B55F4CA608D}"/>
    <cellStyle name="Migliaia 3 2 2 2" xfId="3" xr:uid="{A0746F49-8990-48A6-9433-25D65F3F59FB}"/>
    <cellStyle name="Normale" xfId="0" builtinId="0"/>
    <cellStyle name="Normale 2" xfId="4" xr:uid="{C608877D-80E3-4869-ADAA-5F561E6B4AA7}"/>
    <cellStyle name="Percentuale" xfId="2" builtinId="5"/>
    <cellStyle name="Percentuale 2" xfId="5" xr:uid="{E26452D0-4D75-4402-BBD8-EE3C4B66D1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imaio01/Desktop/Appendice%201%20dati/Imprese%20e%20lavoratori%20richiesta%20dati%202019%20XIX%20RA%20-%20Tavole%207.3_7.6%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7.3a"/>
      <sheetName val="Tav.7.3b"/>
      <sheetName val="Tav.7.3c"/>
      <sheetName val="Tav.7.4"/>
      <sheetName val="Tav.7.5"/>
      <sheetName val="Tav.7.6a"/>
      <sheetName val="Tav.7.6b"/>
    </sheetNames>
    <sheetDataSet>
      <sheetData sheetId="0">
        <row r="10">
          <cell r="E10">
            <v>6774751</v>
          </cell>
        </row>
        <row r="15">
          <cell r="E15">
            <v>9171087</v>
          </cell>
        </row>
        <row r="17">
          <cell r="E17">
            <v>3226834</v>
          </cell>
        </row>
        <row r="18">
          <cell r="E18">
            <v>10149136</v>
          </cell>
        </row>
        <row r="19">
          <cell r="E19">
            <v>2569868</v>
          </cell>
        </row>
        <row r="20">
          <cell r="C20">
            <v>15310749</v>
          </cell>
          <cell r="D20">
            <v>15717401</v>
          </cell>
          <cell r="E20">
            <v>15945838</v>
          </cell>
        </row>
      </sheetData>
      <sheetData sheetId="1">
        <row r="10">
          <cell r="E10">
            <v>2117452</v>
          </cell>
        </row>
        <row r="15">
          <cell r="E15">
            <v>1470089</v>
          </cell>
        </row>
        <row r="20">
          <cell r="C20">
            <v>3561432</v>
          </cell>
          <cell r="D20">
            <v>3583175</v>
          </cell>
          <cell r="E20">
            <v>3587541</v>
          </cell>
        </row>
      </sheetData>
      <sheetData sheetId="2"/>
      <sheetData sheetId="3">
        <row r="5">
          <cell r="D5">
            <v>1213196</v>
          </cell>
        </row>
        <row r="6">
          <cell r="D6">
            <v>37641</v>
          </cell>
        </row>
        <row r="7">
          <cell r="D7">
            <v>403766</v>
          </cell>
        </row>
        <row r="8">
          <cell r="D8">
            <v>3451364</v>
          </cell>
        </row>
        <row r="9">
          <cell r="D9">
            <v>371292</v>
          </cell>
        </row>
        <row r="10">
          <cell r="D10">
            <v>1599534</v>
          </cell>
        </row>
        <row r="11">
          <cell r="D11">
            <v>352837</v>
          </cell>
        </row>
        <row r="12">
          <cell r="D12">
            <v>1465085</v>
          </cell>
        </row>
        <row r="13">
          <cell r="D13">
            <v>1068707</v>
          </cell>
        </row>
        <row r="14">
          <cell r="D14">
            <v>211116</v>
          </cell>
        </row>
        <row r="15">
          <cell r="D15">
            <v>432666</v>
          </cell>
        </row>
        <row r="16">
          <cell r="D16">
            <v>1619081</v>
          </cell>
        </row>
        <row r="17">
          <cell r="D17">
            <v>320683</v>
          </cell>
        </row>
        <row r="18">
          <cell r="D18">
            <v>55011</v>
          </cell>
        </row>
        <row r="19">
          <cell r="D19">
            <v>1080935</v>
          </cell>
        </row>
        <row r="20">
          <cell r="D20">
            <v>776363</v>
          </cell>
        </row>
        <row r="21">
          <cell r="D21">
            <v>112317</v>
          </cell>
        </row>
        <row r="22">
          <cell r="D22">
            <v>266829</v>
          </cell>
        </row>
        <row r="23">
          <cell r="D23">
            <v>759076</v>
          </cell>
        </row>
        <row r="24">
          <cell r="D24">
            <v>335029</v>
          </cell>
        </row>
        <row r="25">
          <cell r="D25">
            <v>13310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workbookViewId="0">
      <selection activeCell="A2" sqref="A2:H2"/>
    </sheetView>
  </sheetViews>
  <sheetFormatPr defaultRowHeight="15" x14ac:dyDescent="0.25"/>
  <cols>
    <col min="1" max="1" width="64.140625" customWidth="1"/>
    <col min="3" max="3" width="10.7109375" customWidth="1"/>
    <col min="4" max="4" width="10.42578125" customWidth="1"/>
    <col min="5" max="5" width="10.28515625" customWidth="1"/>
    <col min="6" max="6" width="10" customWidth="1"/>
    <col min="9" max="9" width="9.140625" hidden="1" customWidth="1"/>
  </cols>
  <sheetData>
    <row r="1" spans="1:9" x14ac:dyDescent="0.25">
      <c r="A1" s="105" t="s">
        <v>0</v>
      </c>
      <c r="B1" s="105"/>
      <c r="C1" s="105"/>
      <c r="D1" s="105"/>
      <c r="E1" s="105"/>
      <c r="F1" s="105"/>
      <c r="G1" s="105"/>
      <c r="H1" s="105"/>
      <c r="I1" s="22"/>
    </row>
    <row r="2" spans="1:9" ht="18" customHeight="1" x14ac:dyDescent="0.25">
      <c r="A2" s="102" t="s">
        <v>147</v>
      </c>
      <c r="B2" s="103"/>
      <c r="C2" s="103"/>
      <c r="D2" s="103"/>
      <c r="E2" s="103"/>
      <c r="F2" s="103"/>
      <c r="G2" s="103"/>
      <c r="H2" s="104"/>
      <c r="I2" s="26"/>
    </row>
    <row r="3" spans="1:9" ht="15" customHeight="1" x14ac:dyDescent="0.25">
      <c r="A3" s="10"/>
      <c r="B3" s="11"/>
      <c r="C3" s="106" t="s">
        <v>1</v>
      </c>
      <c r="D3" s="106"/>
      <c r="E3" s="106"/>
      <c r="F3" s="106"/>
      <c r="G3" s="109" t="s">
        <v>2</v>
      </c>
      <c r="H3" s="111"/>
      <c r="I3" s="15"/>
    </row>
    <row r="4" spans="1:9" x14ac:dyDescent="0.25">
      <c r="A4" s="2"/>
      <c r="B4" s="2"/>
      <c r="C4" s="95">
        <v>2016</v>
      </c>
      <c r="D4" s="95">
        <v>2017</v>
      </c>
      <c r="E4" s="95">
        <v>2018</v>
      </c>
      <c r="F4" s="95" t="s">
        <v>3</v>
      </c>
      <c r="G4" s="96" t="s">
        <v>4</v>
      </c>
      <c r="H4" s="95" t="s">
        <v>5</v>
      </c>
      <c r="I4" s="3"/>
    </row>
    <row r="5" spans="1:9" x14ac:dyDescent="0.25">
      <c r="A5" s="106" t="s">
        <v>6</v>
      </c>
      <c r="B5" s="106"/>
      <c r="C5" s="106"/>
      <c r="D5" s="106"/>
      <c r="E5" s="106"/>
      <c r="F5" s="106"/>
      <c r="G5" s="106"/>
      <c r="H5" s="106"/>
      <c r="I5" s="106"/>
    </row>
    <row r="6" spans="1:9" x14ac:dyDescent="0.25">
      <c r="A6" s="12" t="s">
        <v>7</v>
      </c>
      <c r="B6" s="13"/>
      <c r="C6" s="13">
        <v>106693</v>
      </c>
      <c r="D6" s="14">
        <v>107828</v>
      </c>
      <c r="E6" s="14">
        <v>108167</v>
      </c>
      <c r="F6" s="14">
        <v>107131</v>
      </c>
      <c r="G6" s="14">
        <f t="shared" ref="G6:G16" si="0">F6-E6</f>
        <v>-1036</v>
      </c>
      <c r="H6" s="16">
        <f t="shared" ref="H6:H16" si="1">G6/E6</f>
        <v>-9.5777825029815002E-3</v>
      </c>
      <c r="I6" s="3"/>
    </row>
    <row r="7" spans="1:9" x14ac:dyDescent="0.25">
      <c r="A7" s="12" t="s">
        <v>8</v>
      </c>
      <c r="B7" s="13"/>
      <c r="C7" s="13">
        <v>254977.74999999581</v>
      </c>
      <c r="D7" s="14">
        <v>252245.33333333037</v>
      </c>
      <c r="E7" s="14">
        <v>248728.91666666372</v>
      </c>
      <c r="F7" s="14">
        <v>244045.91666666334</v>
      </c>
      <c r="G7" s="14">
        <f t="shared" si="0"/>
        <v>-4683.0000000003783</v>
      </c>
      <c r="H7" s="16">
        <f t="shared" si="1"/>
        <v>-1.8827726437116849E-2</v>
      </c>
      <c r="I7" s="3"/>
    </row>
    <row r="8" spans="1:9" x14ac:dyDescent="0.25">
      <c r="A8" s="12" t="s">
        <v>9</v>
      </c>
      <c r="B8" s="13"/>
      <c r="C8" s="13">
        <v>155712.50000000017</v>
      </c>
      <c r="D8" s="14">
        <v>151909.33333333346</v>
      </c>
      <c r="E8" s="14">
        <v>149029.75000000009</v>
      </c>
      <c r="F8" s="14">
        <v>148224.41666666666</v>
      </c>
      <c r="G8" s="14">
        <f t="shared" si="0"/>
        <v>-805.33333333343035</v>
      </c>
      <c r="H8" s="16">
        <f t="shared" si="1"/>
        <v>-5.4038427450454011E-3</v>
      </c>
      <c r="I8" s="3"/>
    </row>
    <row r="9" spans="1:9" x14ac:dyDescent="0.25">
      <c r="A9" s="12" t="s">
        <v>10</v>
      </c>
      <c r="B9" s="13"/>
      <c r="C9" s="13">
        <v>329879.66666666698</v>
      </c>
      <c r="D9" s="14">
        <v>332441.66666666628</v>
      </c>
      <c r="E9" s="14">
        <v>330885.41666666575</v>
      </c>
      <c r="F9" s="14">
        <v>326733.66666666651</v>
      </c>
      <c r="G9" s="14">
        <f t="shared" si="0"/>
        <v>-4151.7499999992433</v>
      </c>
      <c r="H9" s="16">
        <f t="shared" si="1"/>
        <v>-1.254739493152616E-2</v>
      </c>
      <c r="I9" s="3"/>
    </row>
    <row r="10" spans="1:9" x14ac:dyDescent="0.25">
      <c r="A10" s="12" t="s">
        <v>11</v>
      </c>
      <c r="B10" s="13"/>
      <c r="C10" s="13">
        <v>173933.74999999971</v>
      </c>
      <c r="D10" s="14">
        <v>185768.41666666657</v>
      </c>
      <c r="E10" s="14">
        <v>192054.58333333299</v>
      </c>
      <c r="F10" s="14">
        <v>195233.83333333337</v>
      </c>
      <c r="G10" s="14">
        <f t="shared" si="0"/>
        <v>3179.2500000003783</v>
      </c>
      <c r="H10" s="16">
        <f t="shared" si="1"/>
        <v>1.6553887675163793E-2</v>
      </c>
      <c r="I10" s="3"/>
    </row>
    <row r="11" spans="1:9" x14ac:dyDescent="0.25">
      <c r="A11" s="12" t="s">
        <v>12</v>
      </c>
      <c r="B11" s="13"/>
      <c r="C11" s="13">
        <v>49454.416666666591</v>
      </c>
      <c r="D11" s="14">
        <v>50299.249999999985</v>
      </c>
      <c r="E11" s="14">
        <v>50728.416666666635</v>
      </c>
      <c r="F11" s="14">
        <v>50556.416666666613</v>
      </c>
      <c r="G11" s="14">
        <f t="shared" si="0"/>
        <v>-172.00000000002183</v>
      </c>
      <c r="H11" s="16">
        <f t="shared" si="1"/>
        <v>-3.3906045428191353E-3</v>
      </c>
      <c r="I11" s="3"/>
    </row>
    <row r="12" spans="1:9" x14ac:dyDescent="0.25">
      <c r="A12" s="12" t="s">
        <v>13</v>
      </c>
      <c r="B12" s="13"/>
      <c r="C12" s="13">
        <v>34365.5</v>
      </c>
      <c r="D12" s="14">
        <v>34434.666666666664</v>
      </c>
      <c r="E12" s="14">
        <v>34809.333333333278</v>
      </c>
      <c r="F12" s="14">
        <v>34877.750000000036</v>
      </c>
      <c r="G12" s="14">
        <f t="shared" si="0"/>
        <v>68.416666666758829</v>
      </c>
      <c r="H12" s="16">
        <f t="shared" si="1"/>
        <v>1.9654690312969395E-3</v>
      </c>
      <c r="I12" s="3"/>
    </row>
    <row r="13" spans="1:9" ht="21.75" customHeight="1" x14ac:dyDescent="0.25">
      <c r="A13" s="12" t="s">
        <v>14</v>
      </c>
      <c r="B13" s="13"/>
      <c r="C13" s="13">
        <v>213596.58333333244</v>
      </c>
      <c r="D13" s="14">
        <v>213939.50000000003</v>
      </c>
      <c r="E13" s="14">
        <v>213061.3333333325</v>
      </c>
      <c r="F13" s="14">
        <v>210966.08333333296</v>
      </c>
      <c r="G13" s="14">
        <f t="shared" si="0"/>
        <v>-2095.2499999995343</v>
      </c>
      <c r="H13" s="16">
        <f t="shared" si="1"/>
        <v>-9.8340227540092175E-3</v>
      </c>
      <c r="I13" s="3"/>
    </row>
    <row r="14" spans="1:9" x14ac:dyDescent="0.25">
      <c r="A14" s="12" t="s">
        <v>15</v>
      </c>
      <c r="B14" s="13"/>
      <c r="C14" s="13">
        <v>90503.333333333503</v>
      </c>
      <c r="D14" s="14">
        <v>91397.16666666673</v>
      </c>
      <c r="E14" s="14">
        <v>92354.250000000044</v>
      </c>
      <c r="F14" s="14">
        <v>92732.75000000016</v>
      </c>
      <c r="G14" s="14">
        <f t="shared" si="0"/>
        <v>378.50000000011642</v>
      </c>
      <c r="H14" s="16">
        <f t="shared" si="1"/>
        <v>4.09834956160779E-3</v>
      </c>
      <c r="I14" s="3"/>
    </row>
    <row r="15" spans="1:9" x14ac:dyDescent="0.25">
      <c r="A15" s="12" t="s">
        <v>16</v>
      </c>
      <c r="B15" s="13"/>
      <c r="C15" s="13">
        <v>141722.08333333331</v>
      </c>
      <c r="D15" s="14">
        <v>144678.83333333326</v>
      </c>
      <c r="E15" s="14">
        <v>146602.58333333314</v>
      </c>
      <c r="F15" s="14">
        <v>148154.8333333332</v>
      </c>
      <c r="G15" s="14">
        <f t="shared" si="0"/>
        <v>1552.2500000000582</v>
      </c>
      <c r="H15" s="16">
        <f t="shared" si="1"/>
        <v>1.0588149026478458E-2</v>
      </c>
      <c r="I15" s="3"/>
    </row>
    <row r="16" spans="1:9" x14ac:dyDescent="0.25">
      <c r="A16" s="17" t="s">
        <v>17</v>
      </c>
      <c r="B16" s="18"/>
      <c r="C16" s="18">
        <f>SUM(C6:C15)</f>
        <v>1550838.5833333286</v>
      </c>
      <c r="D16" s="18">
        <f t="shared" ref="D16:F16" si="2">SUM(D6:D15)</f>
        <v>1564942.1666666635</v>
      </c>
      <c r="E16" s="18">
        <f t="shared" si="2"/>
        <v>1566421.5833333284</v>
      </c>
      <c r="F16" s="18">
        <f t="shared" si="2"/>
        <v>1558656.666666663</v>
      </c>
      <c r="G16" s="19">
        <f t="shared" si="0"/>
        <v>-7764.9166666653473</v>
      </c>
      <c r="H16" s="20">
        <f t="shared" si="1"/>
        <v>-4.9571052577950872E-3</v>
      </c>
      <c r="I16" s="3"/>
    </row>
    <row r="17" spans="1:9" x14ac:dyDescent="0.25">
      <c r="A17" s="12"/>
      <c r="B17" s="13"/>
      <c r="C17" s="13"/>
      <c r="D17" s="14"/>
      <c r="E17" s="14"/>
      <c r="F17" s="14"/>
      <c r="G17" s="14"/>
      <c r="H17" s="16"/>
      <c r="I17" s="3"/>
    </row>
    <row r="18" spans="1:9" ht="17.25" x14ac:dyDescent="0.25">
      <c r="A18" s="12" t="s">
        <v>148</v>
      </c>
      <c r="B18" s="13"/>
      <c r="C18" s="13">
        <v>13427.833333333334</v>
      </c>
      <c r="D18" s="14">
        <v>13007.666666666666</v>
      </c>
      <c r="E18" s="14">
        <v>13058.333333333334</v>
      </c>
      <c r="F18" s="14">
        <v>12860.583333333334</v>
      </c>
      <c r="G18" s="14">
        <f>F18-E18</f>
        <v>-197.75</v>
      </c>
      <c r="H18" s="16">
        <f>G18/E18</f>
        <v>-1.5143586470963625E-2</v>
      </c>
      <c r="I18" s="3"/>
    </row>
    <row r="19" spans="1:9" x14ac:dyDescent="0.25">
      <c r="A19" s="109"/>
      <c r="B19" s="110"/>
      <c r="C19" s="110"/>
      <c r="D19" s="110"/>
      <c r="E19" s="110"/>
      <c r="F19" s="110"/>
      <c r="G19" s="110"/>
      <c r="H19" s="111"/>
      <c r="I19" s="11"/>
    </row>
    <row r="20" spans="1:9" x14ac:dyDescent="0.25">
      <c r="A20" s="106" t="s">
        <v>18</v>
      </c>
      <c r="B20" s="106"/>
      <c r="C20" s="106"/>
      <c r="D20" s="106"/>
      <c r="E20" s="106"/>
      <c r="F20" s="106"/>
      <c r="G20" s="106"/>
      <c r="H20" s="106"/>
      <c r="I20" s="106"/>
    </row>
    <row r="21" spans="1:9" x14ac:dyDescent="0.25">
      <c r="A21" s="12" t="s">
        <v>7</v>
      </c>
      <c r="B21" s="13"/>
      <c r="C21" s="13">
        <v>166029</v>
      </c>
      <c r="D21" s="14">
        <v>167829</v>
      </c>
      <c r="E21" s="14">
        <v>167861</v>
      </c>
      <c r="F21" s="14">
        <v>164640</v>
      </c>
      <c r="G21" s="14">
        <f t="shared" ref="G21:G31" si="3">F21-E21</f>
        <v>-3221</v>
      </c>
      <c r="H21" s="16">
        <f t="shared" ref="H21:H31" si="4">G21/E21</f>
        <v>-1.9188495243088032E-2</v>
      </c>
      <c r="I21" s="3"/>
    </row>
    <row r="22" spans="1:9" x14ac:dyDescent="0.25">
      <c r="A22" s="12" t="s">
        <v>8</v>
      </c>
      <c r="B22" s="13"/>
      <c r="C22" s="13">
        <v>275879</v>
      </c>
      <c r="D22" s="14">
        <v>273210</v>
      </c>
      <c r="E22" s="14">
        <v>269190</v>
      </c>
      <c r="F22" s="14">
        <v>264291</v>
      </c>
      <c r="G22" s="14">
        <f t="shared" si="3"/>
        <v>-4899</v>
      </c>
      <c r="H22" s="16">
        <f t="shared" si="4"/>
        <v>-1.8199041569151902E-2</v>
      </c>
      <c r="I22" s="3"/>
    </row>
    <row r="23" spans="1:9" x14ac:dyDescent="0.25">
      <c r="A23" s="12" t="s">
        <v>9</v>
      </c>
      <c r="B23" s="13"/>
      <c r="C23" s="13">
        <v>187726</v>
      </c>
      <c r="D23" s="14">
        <v>184057</v>
      </c>
      <c r="E23" s="14">
        <v>181067</v>
      </c>
      <c r="F23" s="14">
        <v>178739</v>
      </c>
      <c r="G23" s="14">
        <f t="shared" si="3"/>
        <v>-2328</v>
      </c>
      <c r="H23" s="16">
        <f t="shared" si="4"/>
        <v>-1.2857119187924912E-2</v>
      </c>
      <c r="I23" s="3"/>
    </row>
    <row r="24" spans="1:9" x14ac:dyDescent="0.25">
      <c r="A24" s="12" t="s">
        <v>10</v>
      </c>
      <c r="B24" s="13"/>
      <c r="C24" s="13">
        <v>369542</v>
      </c>
      <c r="D24" s="14">
        <v>374207</v>
      </c>
      <c r="E24" s="14">
        <v>373829</v>
      </c>
      <c r="F24" s="14">
        <v>369177</v>
      </c>
      <c r="G24" s="14">
        <f t="shared" si="3"/>
        <v>-4652</v>
      </c>
      <c r="H24" s="16">
        <f t="shared" si="4"/>
        <v>-1.2444192398128556E-2</v>
      </c>
      <c r="I24" s="3"/>
    </row>
    <row r="25" spans="1:9" x14ac:dyDescent="0.25">
      <c r="A25" s="12" t="s">
        <v>11</v>
      </c>
      <c r="B25" s="13"/>
      <c r="C25" s="13">
        <v>214879</v>
      </c>
      <c r="D25" s="14">
        <v>229510</v>
      </c>
      <c r="E25" s="14">
        <v>235522</v>
      </c>
      <c r="F25" s="14">
        <v>239233</v>
      </c>
      <c r="G25" s="14">
        <f t="shared" si="3"/>
        <v>3711</v>
      </c>
      <c r="H25" s="16">
        <f t="shared" si="4"/>
        <v>1.5756489839590358E-2</v>
      </c>
      <c r="I25" s="3"/>
    </row>
    <row r="26" spans="1:9" x14ac:dyDescent="0.25">
      <c r="A26" s="12" t="s">
        <v>12</v>
      </c>
      <c r="B26" s="13"/>
      <c r="C26" s="13">
        <v>55393</v>
      </c>
      <c r="D26" s="14">
        <v>56434</v>
      </c>
      <c r="E26" s="14">
        <v>57087</v>
      </c>
      <c r="F26" s="14">
        <v>57136</v>
      </c>
      <c r="G26" s="14">
        <f t="shared" si="3"/>
        <v>49</v>
      </c>
      <c r="H26" s="16">
        <f t="shared" si="4"/>
        <v>8.583390263983044E-4</v>
      </c>
      <c r="I26" s="3"/>
    </row>
    <row r="27" spans="1:9" x14ac:dyDescent="0.25">
      <c r="A27" s="12" t="s">
        <v>13</v>
      </c>
      <c r="B27" s="13"/>
      <c r="C27" s="13">
        <v>37622</v>
      </c>
      <c r="D27" s="14">
        <v>37650</v>
      </c>
      <c r="E27" s="14">
        <v>38411</v>
      </c>
      <c r="F27" s="14">
        <v>38434</v>
      </c>
      <c r="G27" s="14">
        <f t="shared" si="3"/>
        <v>23</v>
      </c>
      <c r="H27" s="16">
        <f t="shared" si="4"/>
        <v>5.9878680586290388E-4</v>
      </c>
      <c r="I27" s="3"/>
    </row>
    <row r="28" spans="1:9" ht="30" x14ac:dyDescent="0.25">
      <c r="A28" s="12" t="s">
        <v>14</v>
      </c>
      <c r="B28" s="13"/>
      <c r="C28" s="13">
        <v>238404</v>
      </c>
      <c r="D28" s="14">
        <v>239147</v>
      </c>
      <c r="E28" s="14">
        <v>239702</v>
      </c>
      <c r="F28" s="14">
        <v>237751</v>
      </c>
      <c r="G28" s="14">
        <f t="shared" si="3"/>
        <v>-1951</v>
      </c>
      <c r="H28" s="16">
        <f t="shared" si="4"/>
        <v>-8.1392729305554395E-3</v>
      </c>
      <c r="I28" s="3"/>
    </row>
    <row r="29" spans="1:9" x14ac:dyDescent="0.25">
      <c r="A29" s="12" t="s">
        <v>15</v>
      </c>
      <c r="B29" s="13"/>
      <c r="C29" s="13">
        <v>97221</v>
      </c>
      <c r="D29" s="14">
        <v>98371</v>
      </c>
      <c r="E29" s="14">
        <v>100042</v>
      </c>
      <c r="F29" s="14">
        <v>100538</v>
      </c>
      <c r="G29" s="14">
        <f t="shared" si="3"/>
        <v>496</v>
      </c>
      <c r="H29" s="16">
        <f t="shared" si="4"/>
        <v>4.9579176745766776E-3</v>
      </c>
      <c r="I29" s="3"/>
    </row>
    <row r="30" spans="1:9" x14ac:dyDescent="0.25">
      <c r="A30" s="12" t="s">
        <v>16</v>
      </c>
      <c r="B30" s="13"/>
      <c r="C30" s="13">
        <v>156593</v>
      </c>
      <c r="D30" s="14">
        <v>160068</v>
      </c>
      <c r="E30" s="14">
        <v>162704</v>
      </c>
      <c r="F30" s="14">
        <v>164369</v>
      </c>
      <c r="G30" s="14">
        <f t="shared" si="3"/>
        <v>1665</v>
      </c>
      <c r="H30" s="16">
        <f t="shared" si="4"/>
        <v>1.0233307109843642E-2</v>
      </c>
      <c r="I30" s="3"/>
    </row>
    <row r="31" spans="1:9" x14ac:dyDescent="0.25">
      <c r="A31" s="17" t="s">
        <v>17</v>
      </c>
      <c r="B31" s="18"/>
      <c r="C31" s="18">
        <f>SUM(C21:C30)</f>
        <v>1799288</v>
      </c>
      <c r="D31" s="18">
        <f t="shared" ref="D31:F31" si="5">SUM(D21:D30)</f>
        <v>1820483</v>
      </c>
      <c r="E31" s="18">
        <f t="shared" si="5"/>
        <v>1825415</v>
      </c>
      <c r="F31" s="18">
        <f t="shared" si="5"/>
        <v>1814308</v>
      </c>
      <c r="G31" s="19">
        <f t="shared" si="3"/>
        <v>-11107</v>
      </c>
      <c r="H31" s="20">
        <f t="shared" si="4"/>
        <v>-6.0846437659381565E-3</v>
      </c>
      <c r="I31" s="3"/>
    </row>
    <row r="32" spans="1:9" x14ac:dyDescent="0.25">
      <c r="A32" s="12"/>
      <c r="B32" s="13"/>
      <c r="C32" s="13"/>
      <c r="D32" s="14"/>
      <c r="E32" s="14"/>
      <c r="F32" s="14"/>
      <c r="G32" s="14"/>
      <c r="H32" s="16"/>
      <c r="I32" s="3"/>
    </row>
    <row r="33" spans="1:9" ht="17.25" x14ac:dyDescent="0.25">
      <c r="A33" s="12" t="s">
        <v>148</v>
      </c>
      <c r="B33" s="13"/>
      <c r="C33" s="14">
        <v>13425</v>
      </c>
      <c r="D33" s="14">
        <v>13044</v>
      </c>
      <c r="E33" s="14">
        <v>13049</v>
      </c>
      <c r="F33" s="14">
        <v>12859</v>
      </c>
      <c r="G33" s="14">
        <f>F33-E33</f>
        <v>-190</v>
      </c>
      <c r="H33" s="16">
        <f>G33/E33</f>
        <v>-1.4560502720514982E-2</v>
      </c>
      <c r="I33" s="3"/>
    </row>
    <row r="34" spans="1:9" x14ac:dyDescent="0.25">
      <c r="A34" s="3"/>
      <c r="B34" s="3"/>
      <c r="C34" s="3"/>
      <c r="D34" s="3"/>
      <c r="E34" s="3"/>
      <c r="F34" s="3"/>
      <c r="G34" s="3"/>
      <c r="H34" s="3"/>
      <c r="I34" s="3"/>
    </row>
    <row r="35" spans="1:9" x14ac:dyDescent="0.25">
      <c r="A35" s="97" t="s">
        <v>149</v>
      </c>
      <c r="B35" s="97"/>
      <c r="C35" s="97"/>
      <c r="D35" s="97"/>
      <c r="E35" s="97"/>
      <c r="F35" s="97"/>
      <c r="G35" s="97"/>
      <c r="H35" s="97"/>
      <c r="I35" s="97"/>
    </row>
    <row r="36" spans="1:9" ht="33" customHeight="1" x14ac:dyDescent="0.25">
      <c r="A36" s="108" t="s">
        <v>150</v>
      </c>
      <c r="B36" s="108"/>
      <c r="C36" s="108"/>
      <c r="D36" s="108"/>
      <c r="E36" s="108"/>
      <c r="F36" s="108"/>
      <c r="G36" s="108"/>
      <c r="H36" s="108"/>
      <c r="I36" s="108"/>
    </row>
    <row r="37" spans="1:9" x14ac:dyDescent="0.25">
      <c r="A37" s="107"/>
      <c r="B37" s="107"/>
      <c r="C37" s="107"/>
      <c r="D37" s="107"/>
      <c r="E37" s="107"/>
      <c r="F37" s="107"/>
      <c r="G37" s="107"/>
      <c r="H37" s="107"/>
      <c r="I37" s="107"/>
    </row>
  </sheetData>
  <mergeCells count="9">
    <mergeCell ref="A2:H2"/>
    <mergeCell ref="A1:H1"/>
    <mergeCell ref="C3:F3"/>
    <mergeCell ref="A37:I37"/>
    <mergeCell ref="A36:I36"/>
    <mergeCell ref="A5:I5"/>
    <mergeCell ref="A20:I20"/>
    <mergeCell ref="A19:H19"/>
    <mergeCell ref="G3:H3"/>
  </mergeCells>
  <pageMargins left="0.7" right="0.7"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9021B-3C97-4F32-8C19-D91A026D1BB5}">
  <sheetPr>
    <pageSetUpPr fitToPage="1"/>
  </sheetPr>
  <dimension ref="A1:K20"/>
  <sheetViews>
    <sheetView workbookViewId="0">
      <selection sqref="A1:K17"/>
    </sheetView>
  </sheetViews>
  <sheetFormatPr defaultRowHeight="15" x14ac:dyDescent="0.25"/>
  <cols>
    <col min="1" max="1" width="15.5703125" customWidth="1"/>
    <col min="2" max="2" width="13.5703125" customWidth="1"/>
    <col min="3" max="3" width="14.140625" customWidth="1"/>
    <col min="4" max="4" width="14" customWidth="1"/>
    <col min="5" max="5" width="13.85546875" customWidth="1"/>
    <col min="6" max="6" width="10.85546875" customWidth="1"/>
    <col min="8" max="8" width="11.7109375" customWidth="1"/>
    <col min="10" max="10" width="11.7109375" customWidth="1"/>
  </cols>
  <sheetData>
    <row r="1" spans="1:11" x14ac:dyDescent="0.25">
      <c r="A1" s="160" t="s">
        <v>181</v>
      </c>
      <c r="B1" s="160"/>
      <c r="C1" s="160"/>
      <c r="D1" s="160"/>
      <c r="E1" s="160"/>
      <c r="F1" s="160"/>
      <c r="G1" s="160"/>
      <c r="H1" s="160"/>
      <c r="I1" s="160"/>
      <c r="J1" s="160"/>
      <c r="K1" s="160"/>
    </row>
    <row r="2" spans="1:11" ht="21.75" customHeight="1" x14ac:dyDescent="0.25">
      <c r="A2" s="117" t="s">
        <v>180</v>
      </c>
      <c r="B2" s="157"/>
      <c r="C2" s="157"/>
      <c r="D2" s="157"/>
      <c r="E2" s="157"/>
      <c r="F2" s="157"/>
      <c r="G2" s="157"/>
      <c r="H2" s="157"/>
      <c r="I2" s="157"/>
      <c r="J2" s="157"/>
      <c r="K2" s="157"/>
    </row>
    <row r="3" spans="1:11" ht="27.75" customHeight="1" x14ac:dyDescent="0.25">
      <c r="A3" s="34" t="s">
        <v>28</v>
      </c>
      <c r="B3" s="161" t="s">
        <v>29</v>
      </c>
      <c r="C3" s="161"/>
      <c r="D3" s="161"/>
      <c r="E3" s="161"/>
      <c r="F3" s="106" t="s">
        <v>30</v>
      </c>
      <c r="G3" s="161"/>
      <c r="H3" s="106" t="s">
        <v>31</v>
      </c>
      <c r="I3" s="161"/>
      <c r="J3" s="106" t="s">
        <v>32</v>
      </c>
      <c r="K3" s="161"/>
    </row>
    <row r="4" spans="1:11" x14ac:dyDescent="0.25">
      <c r="A4" s="2"/>
      <c r="B4" s="90">
        <v>2016</v>
      </c>
      <c r="C4" s="90">
        <v>2017</v>
      </c>
      <c r="D4" s="90">
        <v>2018</v>
      </c>
      <c r="E4" s="90" t="s">
        <v>3</v>
      </c>
      <c r="F4" s="90" t="s">
        <v>4</v>
      </c>
      <c r="G4" s="90" t="s">
        <v>5</v>
      </c>
      <c r="H4" s="90" t="s">
        <v>4</v>
      </c>
      <c r="I4" s="90" t="s">
        <v>5</v>
      </c>
      <c r="J4" s="90" t="s">
        <v>4</v>
      </c>
      <c r="K4" s="90" t="s">
        <v>5</v>
      </c>
    </row>
    <row r="5" spans="1:11" x14ac:dyDescent="0.25">
      <c r="A5" s="12" t="s">
        <v>33</v>
      </c>
      <c r="B5" s="65">
        <v>12606696</v>
      </c>
      <c r="C5" s="65">
        <v>12871392</v>
      </c>
      <c r="D5" s="65">
        <v>13366165</v>
      </c>
      <c r="E5" s="65">
        <v>13538485</v>
      </c>
      <c r="F5" s="66">
        <f>C5-B5</f>
        <v>264696</v>
      </c>
      <c r="G5" s="67">
        <f>F5/B5</f>
        <v>2.099646092838282E-2</v>
      </c>
      <c r="H5" s="66">
        <f>D5-C5</f>
        <v>494773</v>
      </c>
      <c r="I5" s="67">
        <f>H5/C5</f>
        <v>3.8439742958648139E-2</v>
      </c>
      <c r="J5" s="66">
        <f>E5-D5</f>
        <v>172320</v>
      </c>
      <c r="K5" s="67">
        <f>J5/D5</f>
        <v>1.2892254434985652E-2</v>
      </c>
    </row>
    <row r="6" spans="1:11" x14ac:dyDescent="0.25">
      <c r="A6" s="12" t="s">
        <v>34</v>
      </c>
      <c r="B6" s="65">
        <v>12608893</v>
      </c>
      <c r="C6" s="65">
        <v>12896071</v>
      </c>
      <c r="D6" s="65">
        <v>13370532</v>
      </c>
      <c r="E6" s="65">
        <v>13566377</v>
      </c>
      <c r="F6" s="66">
        <f t="shared" ref="F6:F16" si="0">C6-B6</f>
        <v>287178</v>
      </c>
      <c r="G6" s="67">
        <f t="shared" ref="G6:G16" si="1">F6/B6</f>
        <v>2.277582972589267E-2</v>
      </c>
      <c r="H6" s="66">
        <f t="shared" ref="H6:H16" si="2">D6-C6</f>
        <v>474461</v>
      </c>
      <c r="I6" s="67">
        <f t="shared" ref="I6:I16" si="3">H6/C6</f>
        <v>3.679112808854728E-2</v>
      </c>
      <c r="J6" s="66">
        <f t="shared" ref="J6:J16" si="4">E6-D6</f>
        <v>195845</v>
      </c>
      <c r="K6" s="67">
        <f t="shared" ref="K6:K16" si="5">J6/D6</f>
        <v>1.4647509912096244E-2</v>
      </c>
    </row>
    <row r="7" spans="1:11" x14ac:dyDescent="0.25">
      <c r="A7" s="12" t="s">
        <v>35</v>
      </c>
      <c r="B7" s="65">
        <v>12778082</v>
      </c>
      <c r="C7" s="65">
        <v>13109299</v>
      </c>
      <c r="D7" s="65">
        <v>13572684</v>
      </c>
      <c r="E7" s="65">
        <v>13749870</v>
      </c>
      <c r="F7" s="66">
        <f t="shared" si="0"/>
        <v>331217</v>
      </c>
      <c r="G7" s="67">
        <f t="shared" si="1"/>
        <v>2.5920713296408646E-2</v>
      </c>
      <c r="H7" s="66">
        <f t="shared" si="2"/>
        <v>463385</v>
      </c>
      <c r="I7" s="67">
        <f t="shared" si="3"/>
        <v>3.5347809215427919E-2</v>
      </c>
      <c r="J7" s="66">
        <f t="shared" si="4"/>
        <v>177186</v>
      </c>
      <c r="K7" s="67">
        <f t="shared" si="5"/>
        <v>1.3054602906838471E-2</v>
      </c>
    </row>
    <row r="8" spans="1:11" x14ac:dyDescent="0.25">
      <c r="A8" s="12" t="s">
        <v>36</v>
      </c>
      <c r="B8" s="65">
        <v>12877913</v>
      </c>
      <c r="C8" s="65">
        <v>13344698</v>
      </c>
      <c r="D8" s="65">
        <v>13730874</v>
      </c>
      <c r="E8" s="65">
        <v>13905770</v>
      </c>
      <c r="F8" s="66">
        <f t="shared" si="0"/>
        <v>466785</v>
      </c>
      <c r="G8" s="67">
        <f t="shared" si="1"/>
        <v>3.6246944671857934E-2</v>
      </c>
      <c r="H8" s="66">
        <f t="shared" si="2"/>
        <v>386176</v>
      </c>
      <c r="I8" s="67">
        <f t="shared" si="3"/>
        <v>2.8938534240340246E-2</v>
      </c>
      <c r="J8" s="66">
        <f t="shared" si="4"/>
        <v>174896</v>
      </c>
      <c r="K8" s="67">
        <f t="shared" si="5"/>
        <v>1.2737426619747584E-2</v>
      </c>
    </row>
    <row r="9" spans="1:11" x14ac:dyDescent="0.25">
      <c r="A9" s="12" t="s">
        <v>37</v>
      </c>
      <c r="B9" s="65">
        <v>13050027</v>
      </c>
      <c r="C9" s="65">
        <v>13559875</v>
      </c>
      <c r="D9" s="65">
        <v>14031896</v>
      </c>
      <c r="E9" s="65">
        <v>14072433</v>
      </c>
      <c r="F9" s="66">
        <f t="shared" si="0"/>
        <v>509848</v>
      </c>
      <c r="G9" s="67">
        <f t="shared" si="1"/>
        <v>3.9068731428678269E-2</v>
      </c>
      <c r="H9" s="66">
        <f t="shared" si="2"/>
        <v>472021</v>
      </c>
      <c r="I9" s="67">
        <f t="shared" si="3"/>
        <v>3.4810129149420624E-2</v>
      </c>
      <c r="J9" s="66">
        <f t="shared" si="4"/>
        <v>40537</v>
      </c>
      <c r="K9" s="67">
        <f t="shared" si="5"/>
        <v>2.8889182188921582E-3</v>
      </c>
    </row>
    <row r="10" spans="1:11" x14ac:dyDescent="0.25">
      <c r="A10" s="12" t="s">
        <v>38</v>
      </c>
      <c r="B10" s="68">
        <v>13255438</v>
      </c>
      <c r="C10" s="69">
        <v>13817476</v>
      </c>
      <c r="D10" s="69">
        <v>14190215</v>
      </c>
      <c r="E10" s="69">
        <v>14368527</v>
      </c>
      <c r="F10" s="66">
        <f t="shared" si="0"/>
        <v>562038</v>
      </c>
      <c r="G10" s="67">
        <f t="shared" si="1"/>
        <v>4.2400560434140311E-2</v>
      </c>
      <c r="H10" s="66">
        <f t="shared" si="2"/>
        <v>372739</v>
      </c>
      <c r="I10" s="67">
        <f t="shared" si="3"/>
        <v>2.6975910795864599E-2</v>
      </c>
      <c r="J10" s="66">
        <f t="shared" si="4"/>
        <v>178312</v>
      </c>
      <c r="K10" s="67">
        <f t="shared" si="5"/>
        <v>1.2565842025649365E-2</v>
      </c>
    </row>
    <row r="11" spans="1:11" x14ac:dyDescent="0.25">
      <c r="A11" s="12" t="s">
        <v>39</v>
      </c>
      <c r="B11" s="68">
        <v>13222638</v>
      </c>
      <c r="C11" s="69">
        <v>13781285</v>
      </c>
      <c r="D11" s="69">
        <v>14118277</v>
      </c>
      <c r="E11" s="69">
        <v>14261602</v>
      </c>
      <c r="F11" s="66">
        <f t="shared" si="0"/>
        <v>558647</v>
      </c>
      <c r="G11" s="67">
        <f t="shared" si="1"/>
        <v>4.2249284900637833E-2</v>
      </c>
      <c r="H11" s="66">
        <f t="shared" si="2"/>
        <v>336992</v>
      </c>
      <c r="I11" s="67">
        <f t="shared" si="3"/>
        <v>2.4452872137830397E-2</v>
      </c>
      <c r="J11" s="66">
        <f t="shared" si="4"/>
        <v>143325</v>
      </c>
      <c r="K11" s="67">
        <f t="shared" si="5"/>
        <v>1.0151734521145888E-2</v>
      </c>
    </row>
    <row r="12" spans="1:11" x14ac:dyDescent="0.25">
      <c r="A12" s="12" t="s">
        <v>40</v>
      </c>
      <c r="B12" s="68">
        <v>13099345</v>
      </c>
      <c r="C12" s="69">
        <v>13645170</v>
      </c>
      <c r="D12" s="69">
        <v>13924153</v>
      </c>
      <c r="E12" s="69">
        <v>14062765</v>
      </c>
      <c r="F12" s="66">
        <f t="shared" si="0"/>
        <v>545825</v>
      </c>
      <c r="G12" s="67">
        <f t="shared" si="1"/>
        <v>4.166811394004815E-2</v>
      </c>
      <c r="H12" s="66">
        <f t="shared" si="2"/>
        <v>278983</v>
      </c>
      <c r="I12" s="67">
        <f t="shared" si="3"/>
        <v>2.0445549597403329E-2</v>
      </c>
      <c r="J12" s="66">
        <f t="shared" si="4"/>
        <v>138612</v>
      </c>
      <c r="K12" s="67">
        <f t="shared" si="5"/>
        <v>9.954788632385754E-3</v>
      </c>
    </row>
    <row r="13" spans="1:11" x14ac:dyDescent="0.25">
      <c r="A13" s="12" t="s">
        <v>41</v>
      </c>
      <c r="B13" s="68">
        <v>13111826</v>
      </c>
      <c r="C13" s="69">
        <v>13704910</v>
      </c>
      <c r="D13" s="69">
        <v>13966702</v>
      </c>
      <c r="E13" s="69">
        <v>14136796</v>
      </c>
      <c r="F13" s="66">
        <f t="shared" si="0"/>
        <v>593084</v>
      </c>
      <c r="G13" s="67">
        <f t="shared" si="1"/>
        <v>4.5232754003904564E-2</v>
      </c>
      <c r="H13" s="66">
        <f t="shared" si="2"/>
        <v>261792</v>
      </c>
      <c r="I13" s="67">
        <f t="shared" si="3"/>
        <v>1.9102059043072883E-2</v>
      </c>
      <c r="J13" s="66">
        <f t="shared" si="4"/>
        <v>170094</v>
      </c>
      <c r="K13" s="67">
        <f t="shared" si="5"/>
        <v>1.217853720942854E-2</v>
      </c>
    </row>
    <row r="14" spans="1:11" x14ac:dyDescent="0.25">
      <c r="A14" s="12" t="s">
        <v>42</v>
      </c>
      <c r="B14" s="68">
        <v>13006315</v>
      </c>
      <c r="C14" s="69">
        <v>13548560</v>
      </c>
      <c r="D14" s="69">
        <v>13811830</v>
      </c>
      <c r="E14" s="69">
        <v>14066966</v>
      </c>
      <c r="F14" s="66">
        <f t="shared" si="0"/>
        <v>542245</v>
      </c>
      <c r="G14" s="67">
        <f t="shared" si="1"/>
        <v>4.1690901688910348E-2</v>
      </c>
      <c r="H14" s="66">
        <f t="shared" si="2"/>
        <v>263270</v>
      </c>
      <c r="I14" s="67">
        <f t="shared" si="3"/>
        <v>1.9431585349291732E-2</v>
      </c>
      <c r="J14" s="66">
        <f t="shared" si="4"/>
        <v>255136</v>
      </c>
      <c r="K14" s="67">
        <f t="shared" si="5"/>
        <v>1.8472280646373435E-2</v>
      </c>
    </row>
    <row r="15" spans="1:11" x14ac:dyDescent="0.25">
      <c r="A15" s="12" t="s">
        <v>43</v>
      </c>
      <c r="B15" s="68">
        <v>12984996</v>
      </c>
      <c r="C15" s="69">
        <v>13471313</v>
      </c>
      <c r="D15" s="69">
        <v>13744967</v>
      </c>
      <c r="E15" s="69">
        <v>13945598</v>
      </c>
      <c r="F15" s="66">
        <f t="shared" si="0"/>
        <v>486317</v>
      </c>
      <c r="G15" s="67">
        <f t="shared" si="1"/>
        <v>3.7452225630258185E-2</v>
      </c>
      <c r="H15" s="66">
        <f t="shared" si="2"/>
        <v>273654</v>
      </c>
      <c r="I15" s="67">
        <f t="shared" si="3"/>
        <v>2.0313832809021659E-2</v>
      </c>
      <c r="J15" s="66">
        <f t="shared" si="4"/>
        <v>200631</v>
      </c>
      <c r="K15" s="67">
        <f t="shared" si="5"/>
        <v>1.4596688373278743E-2</v>
      </c>
    </row>
    <row r="16" spans="1:11" x14ac:dyDescent="0.25">
      <c r="A16" s="12" t="s">
        <v>44</v>
      </c>
      <c r="B16" s="68">
        <v>13117458</v>
      </c>
      <c r="C16" s="69">
        <v>13598540</v>
      </c>
      <c r="D16" s="69">
        <v>13918336</v>
      </c>
      <c r="E16" s="69">
        <v>13975290</v>
      </c>
      <c r="F16" s="66">
        <f t="shared" si="0"/>
        <v>481082</v>
      </c>
      <c r="G16" s="67">
        <f t="shared" si="1"/>
        <v>3.6674941135698698E-2</v>
      </c>
      <c r="H16" s="66">
        <f t="shared" si="2"/>
        <v>319796</v>
      </c>
      <c r="I16" s="67">
        <f t="shared" si="3"/>
        <v>2.3516936376993411E-2</v>
      </c>
      <c r="J16" s="66">
        <f t="shared" si="4"/>
        <v>56954</v>
      </c>
      <c r="K16" s="67">
        <f t="shared" si="5"/>
        <v>4.0920121485786805E-3</v>
      </c>
    </row>
    <row r="17" spans="1:11" x14ac:dyDescent="0.25">
      <c r="A17" s="70" t="s">
        <v>45</v>
      </c>
      <c r="B17" s="71">
        <v>12976635.583333386</v>
      </c>
      <c r="C17" s="71">
        <v>13445715.749999916</v>
      </c>
      <c r="D17" s="71">
        <v>13812219.249999965</v>
      </c>
      <c r="E17" s="71">
        <v>13970873.250000045</v>
      </c>
      <c r="F17" s="72">
        <f>C17-B17</f>
        <v>469080.16666653007</v>
      </c>
      <c r="G17" s="73">
        <f>F17/B17</f>
        <v>3.6148057303003543E-2</v>
      </c>
      <c r="H17" s="72">
        <f>D17-C17</f>
        <v>366503.50000004843</v>
      </c>
      <c r="I17" s="73">
        <f>H17/C17</f>
        <v>2.725801339360091E-2</v>
      </c>
      <c r="J17" s="72">
        <f>E17-D17</f>
        <v>158654.00000008009</v>
      </c>
      <c r="K17" s="73">
        <f>J17/D17</f>
        <v>1.1486495915569868E-2</v>
      </c>
    </row>
    <row r="18" spans="1:11" x14ac:dyDescent="0.25">
      <c r="A18" s="54"/>
      <c r="B18" s="54"/>
      <c r="C18" s="54"/>
      <c r="D18" s="54"/>
      <c r="E18" s="54"/>
      <c r="F18" s="54"/>
      <c r="G18" s="54"/>
      <c r="H18" s="54"/>
      <c r="I18" s="54"/>
      <c r="J18" s="54"/>
      <c r="K18" s="54"/>
    </row>
    <row r="19" spans="1:11" x14ac:dyDescent="0.25">
      <c r="A19" s="133" t="s">
        <v>149</v>
      </c>
      <c r="B19" s="133"/>
      <c r="C19" s="133"/>
      <c r="D19" s="133"/>
      <c r="E19" s="3"/>
      <c r="F19" s="3"/>
      <c r="G19" s="3"/>
      <c r="H19" s="3"/>
      <c r="I19" s="3"/>
      <c r="J19" s="3"/>
      <c r="K19" s="3"/>
    </row>
    <row r="20" spans="1:11" x14ac:dyDescent="0.25">
      <c r="A20" s="54"/>
      <c r="B20" s="8"/>
      <c r="C20" s="8"/>
      <c r="D20" s="8"/>
      <c r="E20" s="8"/>
      <c r="F20" s="3"/>
      <c r="G20" s="3"/>
      <c r="H20" s="3"/>
      <c r="I20" s="3"/>
      <c r="J20" s="3"/>
      <c r="K20" s="3"/>
    </row>
  </sheetData>
  <mergeCells count="7">
    <mergeCell ref="A19:D19"/>
    <mergeCell ref="A1:K1"/>
    <mergeCell ref="A2:K2"/>
    <mergeCell ref="B3:E3"/>
    <mergeCell ref="F3:G3"/>
    <mergeCell ref="H3:I3"/>
    <mergeCell ref="J3:K3"/>
  </mergeCells>
  <pageMargins left="0.7" right="0.7" top="0.75" bottom="0.75" header="0.3" footer="0.3"/>
  <pageSetup paperSize="9"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B9EEC-DB16-453A-93AB-D2F124DE1A3E}">
  <dimension ref="A1:M14"/>
  <sheetViews>
    <sheetView workbookViewId="0">
      <selection activeCell="J14" sqref="J14"/>
    </sheetView>
  </sheetViews>
  <sheetFormatPr defaultRowHeight="15" x14ac:dyDescent="0.25"/>
  <cols>
    <col min="1" max="1" width="26.42578125" customWidth="1"/>
    <col min="2" max="5" width="9.5703125" bestFit="1" customWidth="1"/>
    <col min="6" max="11" width="9.28515625" bestFit="1" customWidth="1"/>
  </cols>
  <sheetData>
    <row r="1" spans="1:13" x14ac:dyDescent="0.25">
      <c r="A1" s="164" t="s">
        <v>198</v>
      </c>
      <c r="B1" s="164"/>
      <c r="C1" s="164"/>
      <c r="D1" s="164"/>
      <c r="E1" s="164"/>
      <c r="F1" s="164"/>
      <c r="G1" s="164"/>
      <c r="H1" s="164"/>
      <c r="I1" s="164"/>
      <c r="J1" s="164"/>
      <c r="K1" s="164"/>
      <c r="L1" s="21"/>
      <c r="M1" s="21"/>
    </row>
    <row r="2" spans="1:13" ht="30.75" customHeight="1" x14ac:dyDescent="0.25">
      <c r="A2" s="117" t="s">
        <v>185</v>
      </c>
      <c r="B2" s="117"/>
      <c r="C2" s="117"/>
      <c r="D2" s="117"/>
      <c r="E2" s="117"/>
      <c r="F2" s="117"/>
      <c r="G2" s="117"/>
      <c r="H2" s="117"/>
      <c r="I2" s="117"/>
      <c r="J2" s="117"/>
      <c r="K2" s="117"/>
      <c r="L2" s="21"/>
      <c r="M2" s="21"/>
    </row>
    <row r="3" spans="1:13" ht="32.25" customHeight="1" x14ac:dyDescent="0.25">
      <c r="A3" s="114" t="s">
        <v>186</v>
      </c>
      <c r="B3" s="115" t="s">
        <v>45</v>
      </c>
      <c r="C3" s="115"/>
      <c r="D3" s="115"/>
      <c r="E3" s="115"/>
      <c r="F3" s="116" t="s">
        <v>187</v>
      </c>
      <c r="G3" s="115"/>
      <c r="H3" s="116" t="s">
        <v>188</v>
      </c>
      <c r="I3" s="115"/>
      <c r="J3" s="116" t="s">
        <v>189</v>
      </c>
      <c r="K3" s="115"/>
      <c r="L3" s="21"/>
      <c r="M3" s="21"/>
    </row>
    <row r="4" spans="1:13" x14ac:dyDescent="0.25">
      <c r="A4" s="114"/>
      <c r="B4" s="77">
        <v>2016</v>
      </c>
      <c r="C4" s="77">
        <v>2017</v>
      </c>
      <c r="D4" s="77">
        <v>2018</v>
      </c>
      <c r="E4" s="77">
        <v>2019</v>
      </c>
      <c r="F4" s="77" t="s">
        <v>190</v>
      </c>
      <c r="G4" s="77" t="s">
        <v>5</v>
      </c>
      <c r="H4" s="77" t="s">
        <v>190</v>
      </c>
      <c r="I4" s="77" t="s">
        <v>5</v>
      </c>
      <c r="J4" s="77" t="s">
        <v>190</v>
      </c>
      <c r="K4" s="77" t="s">
        <v>5</v>
      </c>
      <c r="L4" s="21"/>
      <c r="M4" s="21"/>
    </row>
    <row r="5" spans="1:13" ht="17.25" x14ac:dyDescent="0.25">
      <c r="A5" s="78" t="s">
        <v>182</v>
      </c>
      <c r="B5" s="79">
        <v>71814</v>
      </c>
      <c r="C5" s="79">
        <v>17342</v>
      </c>
      <c r="D5" s="79">
        <v>5983</v>
      </c>
      <c r="E5" s="79"/>
      <c r="F5" s="79">
        <f>+C5-B5</f>
        <v>-54472</v>
      </c>
      <c r="G5" s="80">
        <f>+F5/B5</f>
        <v>-0.75851505277522491</v>
      </c>
      <c r="H5" s="79">
        <f>+D5-C5</f>
        <v>-11359</v>
      </c>
      <c r="I5" s="80">
        <f>+H5/C5</f>
        <v>-0.65499942336524042</v>
      </c>
      <c r="J5" s="79">
        <f>+E5-D5</f>
        <v>-5983</v>
      </c>
      <c r="K5" s="80">
        <f>+J5/D5</f>
        <v>-1</v>
      </c>
      <c r="L5" s="21"/>
      <c r="M5" s="21"/>
    </row>
    <row r="6" spans="1:13" ht="17.25" x14ac:dyDescent="0.25">
      <c r="A6" s="78" t="s">
        <v>183</v>
      </c>
      <c r="B6" s="79">
        <v>927673</v>
      </c>
      <c r="C6" s="79">
        <v>1101104</v>
      </c>
      <c r="D6" s="79">
        <v>1171823</v>
      </c>
      <c r="E6" s="79">
        <v>1192538</v>
      </c>
      <c r="F6" s="79">
        <f>+C6-B6</f>
        <v>173431</v>
      </c>
      <c r="G6" s="80">
        <f>+F6/B6</f>
        <v>0.18695273011071789</v>
      </c>
      <c r="H6" s="79">
        <f>+D6-C6</f>
        <v>70719</v>
      </c>
      <c r="I6" s="80">
        <f>+H6/C6</f>
        <v>6.4225540911666837E-2</v>
      </c>
      <c r="J6" s="79">
        <f>+E6-D6</f>
        <v>20715</v>
      </c>
      <c r="K6" s="80">
        <f>+J6/D6</f>
        <v>1.7677584413345701E-2</v>
      </c>
      <c r="L6" s="21"/>
      <c r="M6" s="21"/>
    </row>
    <row r="7" spans="1:13" ht="17.25" x14ac:dyDescent="0.25">
      <c r="A7" s="78" t="s">
        <v>184</v>
      </c>
      <c r="B7" s="79">
        <v>1397</v>
      </c>
      <c r="C7" s="79"/>
      <c r="D7" s="79"/>
      <c r="E7" s="79"/>
      <c r="F7" s="79">
        <f>+C7-B7</f>
        <v>-1397</v>
      </c>
      <c r="G7" s="80">
        <f>+F7/B7</f>
        <v>-1</v>
      </c>
      <c r="H7" s="79"/>
      <c r="I7" s="80"/>
      <c r="J7" s="79"/>
      <c r="K7" s="80"/>
      <c r="L7" s="21"/>
      <c r="M7" s="21"/>
    </row>
    <row r="8" spans="1:13" x14ac:dyDescent="0.25">
      <c r="A8" s="81" t="s">
        <v>46</v>
      </c>
      <c r="B8" s="82">
        <f>+B5+B6+B7</f>
        <v>1000884</v>
      </c>
      <c r="C8" s="82">
        <f>+C5+C6+C7</f>
        <v>1118446</v>
      </c>
      <c r="D8" s="82">
        <f>+D5+D6+D7</f>
        <v>1177806</v>
      </c>
      <c r="E8" s="82">
        <f>+E5+E6+E7</f>
        <v>1192538</v>
      </c>
      <c r="F8" s="82">
        <f t="shared" ref="F8:F10" si="0">+C8-B8</f>
        <v>117562</v>
      </c>
      <c r="G8" s="83">
        <f t="shared" ref="G8:G10" si="1">+F8/B8</f>
        <v>0.11745816698038934</v>
      </c>
      <c r="H8" s="82">
        <f t="shared" ref="H8:H10" si="2">+D8-C8</f>
        <v>59360</v>
      </c>
      <c r="I8" s="83">
        <f t="shared" ref="I8:I10" si="3">+H8/C8</f>
        <v>5.3073639675049133E-2</v>
      </c>
      <c r="J8" s="82">
        <f t="shared" ref="J8:J10" si="4">+E8-D8</f>
        <v>14732</v>
      </c>
      <c r="K8" s="83">
        <f t="shared" ref="K8:K9" si="5">+J8/D8</f>
        <v>1.2508002166740534E-2</v>
      </c>
      <c r="L8" s="21"/>
      <c r="M8" s="21"/>
    </row>
    <row r="9" spans="1:13" x14ac:dyDescent="0.25">
      <c r="A9" s="84" t="s">
        <v>47</v>
      </c>
      <c r="B9" s="85">
        <v>156726</v>
      </c>
      <c r="C9" s="85">
        <v>93073</v>
      </c>
      <c r="D9" s="85">
        <v>28512</v>
      </c>
      <c r="E9" s="85">
        <v>8704</v>
      </c>
      <c r="F9" s="79">
        <f t="shared" si="0"/>
        <v>-63653</v>
      </c>
      <c r="G9" s="80">
        <f t="shared" si="1"/>
        <v>-0.40614192922680348</v>
      </c>
      <c r="H9" s="79">
        <f t="shared" si="2"/>
        <v>-64561</v>
      </c>
      <c r="I9" s="80">
        <f t="shared" si="3"/>
        <v>-0.69365981541370747</v>
      </c>
      <c r="J9" s="79">
        <f t="shared" si="4"/>
        <v>-19808</v>
      </c>
      <c r="K9" s="80">
        <f t="shared" si="5"/>
        <v>-0.69472502805836134</v>
      </c>
      <c r="L9" s="21"/>
      <c r="M9" s="21"/>
    </row>
    <row r="10" spans="1:13" x14ac:dyDescent="0.25">
      <c r="A10" s="81" t="s">
        <v>48</v>
      </c>
      <c r="B10" s="82">
        <f>+B9+B8</f>
        <v>1157610</v>
      </c>
      <c r="C10" s="82">
        <f t="shared" ref="C10:E10" si="6">+C9+C8</f>
        <v>1211519</v>
      </c>
      <c r="D10" s="82">
        <f t="shared" si="6"/>
        <v>1206318</v>
      </c>
      <c r="E10" s="82">
        <f t="shared" si="6"/>
        <v>1201242</v>
      </c>
      <c r="F10" s="82">
        <f t="shared" si="0"/>
        <v>53909</v>
      </c>
      <c r="G10" s="83">
        <f t="shared" si="1"/>
        <v>4.6569224522939504E-2</v>
      </c>
      <c r="H10" s="82">
        <f t="shared" si="2"/>
        <v>-5201</v>
      </c>
      <c r="I10" s="83">
        <f t="shared" si="3"/>
        <v>-4.2929578487832217E-3</v>
      </c>
      <c r="J10" s="82">
        <f t="shared" si="4"/>
        <v>-5076</v>
      </c>
      <c r="K10" s="83">
        <f>+J10/D10</f>
        <v>-4.2078456924293595E-3</v>
      </c>
      <c r="L10" s="21"/>
      <c r="M10" s="21"/>
    </row>
    <row r="11" spans="1:13" x14ac:dyDescent="0.25">
      <c r="A11" s="74"/>
      <c r="B11" s="75"/>
      <c r="C11" s="75"/>
      <c r="D11" s="75"/>
      <c r="E11" s="75"/>
      <c r="F11" s="3"/>
      <c r="G11" s="3"/>
      <c r="H11" s="3"/>
      <c r="I11" s="3"/>
      <c r="J11" s="3"/>
      <c r="K11" s="3"/>
      <c r="L11" s="21"/>
      <c r="M11" s="21"/>
    </row>
    <row r="12" spans="1:13" x14ac:dyDescent="0.25">
      <c r="A12" s="163" t="s">
        <v>196</v>
      </c>
      <c r="B12" s="163"/>
      <c r="C12" s="163"/>
      <c r="D12" s="163"/>
      <c r="E12" s="163"/>
      <c r="F12" s="163"/>
      <c r="G12" s="163"/>
      <c r="H12" s="163"/>
      <c r="I12" s="163"/>
      <c r="J12" s="163"/>
      <c r="K12" s="163"/>
      <c r="L12" s="21"/>
      <c r="M12" s="21"/>
    </row>
    <row r="13" spans="1:13" ht="39" customHeight="1" x14ac:dyDescent="0.25">
      <c r="A13" s="162" t="s">
        <v>197</v>
      </c>
      <c r="B13" s="162"/>
      <c r="C13" s="162"/>
      <c r="D13" s="162"/>
      <c r="E13" s="162"/>
      <c r="F13" s="162"/>
      <c r="G13" s="162"/>
      <c r="H13" s="162"/>
      <c r="I13" s="162"/>
      <c r="J13" s="162"/>
      <c r="K13" s="162"/>
      <c r="L13" s="21"/>
      <c r="M13" s="21"/>
    </row>
    <row r="14" spans="1:13" x14ac:dyDescent="0.25">
      <c r="A14" s="76"/>
      <c r="B14" s="3"/>
      <c r="C14" s="3"/>
      <c r="D14" s="3"/>
      <c r="E14" s="3"/>
      <c r="F14" s="3"/>
      <c r="G14" s="3"/>
      <c r="H14" s="3"/>
      <c r="I14" s="3"/>
      <c r="J14" s="3"/>
      <c r="K14" s="3"/>
      <c r="L14" s="21"/>
      <c r="M14" s="21"/>
    </row>
  </sheetData>
  <mergeCells count="9">
    <mergeCell ref="A13:K13"/>
    <mergeCell ref="A12:K12"/>
    <mergeCell ref="B3:E3"/>
    <mergeCell ref="A1:K1"/>
    <mergeCell ref="A2:K2"/>
    <mergeCell ref="A3:A4"/>
    <mergeCell ref="F3:G3"/>
    <mergeCell ref="H3:I3"/>
    <mergeCell ref="J3:K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97E96-2655-4E25-96E5-61C25E6D577C}">
  <sheetPr>
    <pageSetUpPr fitToPage="1"/>
  </sheetPr>
  <dimension ref="A1:T49"/>
  <sheetViews>
    <sheetView tabSelected="1" workbookViewId="0">
      <selection activeCell="X16" sqref="X16"/>
    </sheetView>
  </sheetViews>
  <sheetFormatPr defaultRowHeight="15" x14ac:dyDescent="0.25"/>
  <cols>
    <col min="3" max="7" width="9.140625" customWidth="1"/>
    <col min="8" max="8" width="11.28515625" customWidth="1"/>
    <col min="9" max="9" width="9.140625" customWidth="1"/>
    <col min="10" max="10" width="6.85546875" customWidth="1"/>
    <col min="12" max="12" width="2.7109375" customWidth="1"/>
    <col min="14" max="14" width="5.28515625" customWidth="1"/>
    <col min="15" max="15" width="10.5703125" customWidth="1"/>
    <col min="16" max="16" width="11.85546875" customWidth="1"/>
    <col min="17" max="17" width="14.85546875" customWidth="1"/>
    <col min="18" max="18" width="10.85546875" customWidth="1"/>
    <col min="19" max="19" width="15.28515625" customWidth="1"/>
    <col min="20" max="20" width="11.85546875" customWidth="1"/>
  </cols>
  <sheetData>
    <row r="1" spans="1:19" x14ac:dyDescent="0.25">
      <c r="A1" s="105" t="s">
        <v>146</v>
      </c>
      <c r="B1" s="105"/>
      <c r="C1" s="105"/>
      <c r="D1" s="105"/>
      <c r="E1" s="105"/>
      <c r="F1" s="105"/>
      <c r="G1" s="105"/>
      <c r="H1" s="105"/>
      <c r="I1" s="105"/>
      <c r="J1" s="105"/>
      <c r="K1" s="105"/>
      <c r="L1" s="105"/>
      <c r="M1" s="105"/>
      <c r="N1" s="105"/>
      <c r="O1" s="105"/>
      <c r="P1" s="105"/>
      <c r="Q1" s="105"/>
      <c r="R1" s="105"/>
      <c r="S1" s="105"/>
    </row>
    <row r="2" spans="1:19" ht="21.75" customHeight="1" x14ac:dyDescent="0.25">
      <c r="A2" s="172" t="s">
        <v>191</v>
      </c>
      <c r="B2" s="172"/>
      <c r="C2" s="172"/>
      <c r="D2" s="172"/>
      <c r="E2" s="172"/>
      <c r="F2" s="172"/>
      <c r="G2" s="172"/>
      <c r="H2" s="172"/>
      <c r="I2" s="172"/>
      <c r="J2" s="172"/>
      <c r="K2" s="172"/>
      <c r="L2" s="172"/>
      <c r="M2" s="172"/>
      <c r="N2" s="172"/>
      <c r="O2" s="172"/>
      <c r="P2" s="172"/>
      <c r="Q2" s="172"/>
      <c r="R2" s="172"/>
      <c r="S2" s="172"/>
    </row>
    <row r="3" spans="1:19" ht="15" customHeight="1" x14ac:dyDescent="0.25">
      <c r="A3" s="91"/>
      <c r="B3" s="91"/>
      <c r="C3" s="171"/>
      <c r="D3" s="171"/>
      <c r="E3" s="173" t="s">
        <v>137</v>
      </c>
      <c r="F3" s="173"/>
      <c r="G3" s="173"/>
      <c r="H3" s="173"/>
      <c r="I3" s="173"/>
      <c r="J3" s="173"/>
      <c r="K3" s="173"/>
      <c r="L3" s="173"/>
      <c r="M3" s="173"/>
      <c r="N3" s="173"/>
      <c r="O3" s="173" t="s">
        <v>138</v>
      </c>
      <c r="P3" s="173"/>
      <c r="Q3" s="173"/>
      <c r="R3" s="173"/>
      <c r="S3" s="173"/>
    </row>
    <row r="4" spans="1:19" ht="30" x14ac:dyDescent="0.25">
      <c r="A4" s="91"/>
      <c r="B4" s="91"/>
      <c r="C4" s="171"/>
      <c r="D4" s="171"/>
      <c r="E4" s="173" t="s">
        <v>139</v>
      </c>
      <c r="F4" s="173"/>
      <c r="G4" s="173" t="s">
        <v>140</v>
      </c>
      <c r="H4" s="173"/>
      <c r="I4" s="173" t="s">
        <v>141</v>
      </c>
      <c r="J4" s="173"/>
      <c r="K4" s="173" t="s">
        <v>142</v>
      </c>
      <c r="L4" s="173"/>
      <c r="M4" s="173" t="s">
        <v>143</v>
      </c>
      <c r="N4" s="173"/>
      <c r="O4" s="92" t="s">
        <v>139</v>
      </c>
      <c r="P4" s="92" t="s">
        <v>140</v>
      </c>
      <c r="Q4" s="92" t="s">
        <v>141</v>
      </c>
      <c r="R4" s="92" t="s">
        <v>142</v>
      </c>
      <c r="S4" s="92" t="s">
        <v>143</v>
      </c>
    </row>
    <row r="5" spans="1:19" ht="15" customHeight="1" x14ac:dyDescent="0.25">
      <c r="A5" s="91"/>
      <c r="B5" s="91"/>
      <c r="C5" s="171"/>
      <c r="D5" s="171"/>
      <c r="E5" s="173" t="s">
        <v>144</v>
      </c>
      <c r="F5" s="173"/>
      <c r="G5" s="173"/>
      <c r="H5" s="173"/>
      <c r="I5" s="173"/>
      <c r="J5" s="173"/>
      <c r="K5" s="173"/>
      <c r="L5" s="173"/>
      <c r="M5" s="173"/>
      <c r="N5" s="173"/>
      <c r="O5" s="173"/>
      <c r="P5" s="173"/>
      <c r="Q5" s="173"/>
      <c r="R5" s="173"/>
      <c r="S5" s="173"/>
    </row>
    <row r="6" spans="1:19" x14ac:dyDescent="0.25">
      <c r="A6" s="101">
        <v>2017</v>
      </c>
      <c r="B6" s="86">
        <v>7</v>
      </c>
      <c r="C6" s="165" t="s">
        <v>39</v>
      </c>
      <c r="D6" s="165"/>
      <c r="E6" s="166">
        <v>574</v>
      </c>
      <c r="F6" s="166"/>
      <c r="G6" s="166">
        <v>91031.33</v>
      </c>
      <c r="H6" s="166"/>
      <c r="I6" s="166">
        <v>158.59116724738675</v>
      </c>
      <c r="J6" s="166"/>
      <c r="K6" s="166">
        <v>6220</v>
      </c>
      <c r="L6" s="166"/>
      <c r="M6" s="166">
        <v>10.83623693379791</v>
      </c>
      <c r="N6" s="166"/>
      <c r="O6" s="94">
        <v>221</v>
      </c>
      <c r="P6" s="94">
        <v>72800</v>
      </c>
      <c r="Q6" s="94">
        <v>329.41176470588238</v>
      </c>
      <c r="R6" s="94">
        <v>5894</v>
      </c>
      <c r="S6" s="94">
        <v>26.669683257918553</v>
      </c>
    </row>
    <row r="7" spans="1:19" x14ac:dyDescent="0.25">
      <c r="A7" s="93"/>
      <c r="B7" s="86">
        <v>8</v>
      </c>
      <c r="C7" s="165" t="s">
        <v>40</v>
      </c>
      <c r="D7" s="165"/>
      <c r="E7" s="166">
        <v>5380</v>
      </c>
      <c r="F7" s="166"/>
      <c r="G7" s="166">
        <v>1845900.04</v>
      </c>
      <c r="H7" s="166"/>
      <c r="I7" s="166">
        <v>343.10409665427511</v>
      </c>
      <c r="J7" s="166"/>
      <c r="K7" s="166">
        <v>133869</v>
      </c>
      <c r="L7" s="166"/>
      <c r="M7" s="166">
        <v>24.88271375464684</v>
      </c>
      <c r="N7" s="166"/>
      <c r="O7" s="94">
        <v>748</v>
      </c>
      <c r="P7" s="94">
        <v>245890</v>
      </c>
      <c r="Q7" s="94">
        <v>328.72994652406419</v>
      </c>
      <c r="R7" s="94">
        <v>20377</v>
      </c>
      <c r="S7" s="94">
        <v>27.241978609625669</v>
      </c>
    </row>
    <row r="8" spans="1:19" x14ac:dyDescent="0.25">
      <c r="A8" s="93"/>
      <c r="B8" s="86">
        <v>9</v>
      </c>
      <c r="C8" s="165" t="s">
        <v>41</v>
      </c>
      <c r="D8" s="165"/>
      <c r="E8" s="166">
        <v>9511</v>
      </c>
      <c r="F8" s="166"/>
      <c r="G8" s="166">
        <v>2689836.94</v>
      </c>
      <c r="H8" s="166"/>
      <c r="I8" s="166">
        <v>282.81326253811375</v>
      </c>
      <c r="J8" s="166"/>
      <c r="K8" s="166">
        <v>201015</v>
      </c>
      <c r="L8" s="166"/>
      <c r="M8" s="166">
        <v>21.135001577121226</v>
      </c>
      <c r="N8" s="166"/>
      <c r="O8" s="94">
        <v>1477</v>
      </c>
      <c r="P8" s="94">
        <v>345080</v>
      </c>
      <c r="Q8" s="94">
        <v>233.6357481381178</v>
      </c>
      <c r="R8" s="94">
        <v>30499</v>
      </c>
      <c r="S8" s="94">
        <v>20.649289099526065</v>
      </c>
    </row>
    <row r="9" spans="1:19" x14ac:dyDescent="0.25">
      <c r="A9" s="93"/>
      <c r="B9" s="86">
        <v>10</v>
      </c>
      <c r="C9" s="165" t="s">
        <v>42</v>
      </c>
      <c r="D9" s="165"/>
      <c r="E9" s="166">
        <v>13148</v>
      </c>
      <c r="F9" s="166"/>
      <c r="G9" s="166">
        <v>3982862.08</v>
      </c>
      <c r="H9" s="166"/>
      <c r="I9" s="166">
        <v>302.92531791907516</v>
      </c>
      <c r="J9" s="166"/>
      <c r="K9" s="166">
        <v>288029</v>
      </c>
      <c r="L9" s="166"/>
      <c r="M9" s="166">
        <v>21.906677821721935</v>
      </c>
      <c r="N9" s="166"/>
      <c r="O9" s="94">
        <v>2348</v>
      </c>
      <c r="P9" s="94">
        <v>546790</v>
      </c>
      <c r="Q9" s="94">
        <v>232.87478705281092</v>
      </c>
      <c r="R9" s="94">
        <v>48605</v>
      </c>
      <c r="S9" s="94">
        <v>20.700596252129472</v>
      </c>
    </row>
    <row r="10" spans="1:19" x14ac:dyDescent="0.25">
      <c r="A10" s="93"/>
      <c r="B10" s="86">
        <v>11</v>
      </c>
      <c r="C10" s="165" t="s">
        <v>43</v>
      </c>
      <c r="D10" s="165"/>
      <c r="E10" s="166">
        <v>15397</v>
      </c>
      <c r="F10" s="166"/>
      <c r="G10" s="166">
        <v>4853198.43</v>
      </c>
      <c r="H10" s="166"/>
      <c r="I10" s="166">
        <v>315.20415860232509</v>
      </c>
      <c r="J10" s="166"/>
      <c r="K10" s="166">
        <v>346076</v>
      </c>
      <c r="L10" s="166"/>
      <c r="M10" s="166">
        <v>22.476846138858217</v>
      </c>
      <c r="N10" s="166"/>
      <c r="O10" s="94">
        <v>3013</v>
      </c>
      <c r="P10" s="94">
        <v>667560.46</v>
      </c>
      <c r="Q10" s="94">
        <v>221.56005974112179</v>
      </c>
      <c r="R10" s="94">
        <v>61375</v>
      </c>
      <c r="S10" s="94">
        <v>20.370063060073019</v>
      </c>
    </row>
    <row r="11" spans="1:19" x14ac:dyDescent="0.25">
      <c r="A11" s="93"/>
      <c r="B11" s="86">
        <v>12</v>
      </c>
      <c r="C11" s="165" t="s">
        <v>44</v>
      </c>
      <c r="D11" s="165"/>
      <c r="E11" s="166">
        <v>19438</v>
      </c>
      <c r="F11" s="166"/>
      <c r="G11" s="166">
        <v>6963937.3300000001</v>
      </c>
      <c r="H11" s="166"/>
      <c r="I11" s="166">
        <v>358.26408735466612</v>
      </c>
      <c r="J11" s="166"/>
      <c r="K11" s="166">
        <v>498411</v>
      </c>
      <c r="L11" s="166"/>
      <c r="M11" s="166">
        <v>25.641063895462498</v>
      </c>
      <c r="N11" s="166"/>
      <c r="O11" s="94">
        <v>2841</v>
      </c>
      <c r="P11" s="94">
        <v>586140</v>
      </c>
      <c r="Q11" s="94">
        <v>206.31467793030623</v>
      </c>
      <c r="R11" s="94">
        <v>53690</v>
      </c>
      <c r="S11" s="94">
        <v>18.898275255191834</v>
      </c>
    </row>
    <row r="12" spans="1:19" x14ac:dyDescent="0.25">
      <c r="A12" s="101">
        <v>2018</v>
      </c>
      <c r="B12" s="86">
        <v>1</v>
      </c>
      <c r="C12" s="165" t="s">
        <v>33</v>
      </c>
      <c r="D12" s="165"/>
      <c r="E12" s="166">
        <v>15349</v>
      </c>
      <c r="F12" s="166"/>
      <c r="G12" s="166">
        <v>3942652.01</v>
      </c>
      <c r="H12" s="166"/>
      <c r="I12" s="166">
        <v>256.86702781940193</v>
      </c>
      <c r="J12" s="166"/>
      <c r="K12" s="166">
        <v>288299</v>
      </c>
      <c r="L12" s="166"/>
      <c r="M12" s="166">
        <v>18.782917453905792</v>
      </c>
      <c r="N12" s="166"/>
      <c r="O12" s="94">
        <v>3830</v>
      </c>
      <c r="P12" s="94">
        <v>1050290</v>
      </c>
      <c r="Q12" s="94">
        <v>274.22715404699738</v>
      </c>
      <c r="R12" s="94">
        <v>84525</v>
      </c>
      <c r="S12" s="94">
        <v>22.069190600522195</v>
      </c>
    </row>
    <row r="13" spans="1:19" x14ac:dyDescent="0.25">
      <c r="A13" s="93"/>
      <c r="B13" s="86">
        <v>2</v>
      </c>
      <c r="C13" s="165" t="s">
        <v>34</v>
      </c>
      <c r="D13" s="165"/>
      <c r="E13" s="166">
        <v>16773</v>
      </c>
      <c r="F13" s="166"/>
      <c r="G13" s="166">
        <v>4365726.24</v>
      </c>
      <c r="H13" s="166"/>
      <c r="I13" s="166">
        <v>260.28296905741371</v>
      </c>
      <c r="J13" s="166"/>
      <c r="K13" s="166">
        <v>320973</v>
      </c>
      <c r="L13" s="166"/>
      <c r="M13" s="166">
        <v>19.136290466821677</v>
      </c>
      <c r="N13" s="166"/>
      <c r="O13" s="94">
        <v>4349</v>
      </c>
      <c r="P13" s="94">
        <v>1115650</v>
      </c>
      <c r="Q13" s="94">
        <v>256.53023683605426</v>
      </c>
      <c r="R13" s="94">
        <v>96643</v>
      </c>
      <c r="S13" s="94">
        <v>22.221890089675789</v>
      </c>
    </row>
    <row r="14" spans="1:19" x14ac:dyDescent="0.25">
      <c r="A14" s="93"/>
      <c r="B14" s="86">
        <v>3</v>
      </c>
      <c r="C14" s="165" t="s">
        <v>35</v>
      </c>
      <c r="D14" s="165"/>
      <c r="E14" s="166">
        <v>18388</v>
      </c>
      <c r="F14" s="166"/>
      <c r="G14" s="166">
        <v>4816953.72</v>
      </c>
      <c r="H14" s="166"/>
      <c r="I14" s="166">
        <v>261.96180770067434</v>
      </c>
      <c r="J14" s="166"/>
      <c r="K14" s="166">
        <v>354027</v>
      </c>
      <c r="L14" s="166"/>
      <c r="M14" s="166">
        <v>19.253154231020229</v>
      </c>
      <c r="N14" s="166"/>
      <c r="O14" s="94">
        <v>5642</v>
      </c>
      <c r="P14" s="94">
        <v>1927480</v>
      </c>
      <c r="Q14" s="94">
        <v>341.63062743707906</v>
      </c>
      <c r="R14" s="94">
        <v>162733</v>
      </c>
      <c r="S14" s="94">
        <v>28.843140730237504</v>
      </c>
    </row>
    <row r="15" spans="1:19" x14ac:dyDescent="0.25">
      <c r="A15" s="93"/>
      <c r="B15" s="86">
        <v>4</v>
      </c>
      <c r="C15" s="165" t="s">
        <v>36</v>
      </c>
      <c r="D15" s="165"/>
      <c r="E15" s="166">
        <v>18922</v>
      </c>
      <c r="F15" s="166"/>
      <c r="G15" s="166">
        <v>4392208.6900000004</v>
      </c>
      <c r="H15" s="166"/>
      <c r="I15" s="166">
        <v>232.12179949265408</v>
      </c>
      <c r="J15" s="166"/>
      <c r="K15" s="166">
        <v>326234</v>
      </c>
      <c r="L15" s="166"/>
      <c r="M15" s="166">
        <v>17.240989324595709</v>
      </c>
      <c r="N15" s="166"/>
      <c r="O15" s="94">
        <v>6400</v>
      </c>
      <c r="P15" s="94">
        <v>2173400</v>
      </c>
      <c r="Q15" s="94">
        <v>339.59375</v>
      </c>
      <c r="R15" s="94">
        <v>186683</v>
      </c>
      <c r="S15" s="94">
        <v>29.169218749999999</v>
      </c>
    </row>
    <row r="16" spans="1:19" x14ac:dyDescent="0.25">
      <c r="A16" s="93"/>
      <c r="B16" s="86">
        <v>5</v>
      </c>
      <c r="C16" s="165" t="s">
        <v>37</v>
      </c>
      <c r="D16" s="165"/>
      <c r="E16" s="166">
        <v>19866</v>
      </c>
      <c r="F16" s="166"/>
      <c r="G16" s="166">
        <v>4878437.34</v>
      </c>
      <c r="H16" s="166"/>
      <c r="I16" s="166">
        <v>245.56716701902747</v>
      </c>
      <c r="J16" s="166"/>
      <c r="K16" s="166">
        <v>362958</v>
      </c>
      <c r="L16" s="166"/>
      <c r="M16" s="166">
        <v>18.270311084264574</v>
      </c>
      <c r="N16" s="166"/>
      <c r="O16" s="94">
        <v>7309</v>
      </c>
      <c r="P16" s="94">
        <v>2633610</v>
      </c>
      <c r="Q16" s="94">
        <v>360.32425776440004</v>
      </c>
      <c r="R16" s="94">
        <v>226694</v>
      </c>
      <c r="S16" s="94">
        <v>31.015734026542617</v>
      </c>
    </row>
    <row r="17" spans="1:19" x14ac:dyDescent="0.25">
      <c r="A17" s="93"/>
      <c r="B17" s="86">
        <v>6</v>
      </c>
      <c r="C17" s="165" t="s">
        <v>38</v>
      </c>
      <c r="D17" s="165"/>
      <c r="E17" s="166">
        <v>20448</v>
      </c>
      <c r="F17" s="166"/>
      <c r="G17" s="166">
        <v>5078949.79</v>
      </c>
      <c r="H17" s="166"/>
      <c r="I17" s="166">
        <v>248.38369473787168</v>
      </c>
      <c r="J17" s="166"/>
      <c r="K17" s="166">
        <v>378754</v>
      </c>
      <c r="L17" s="166"/>
      <c r="M17" s="166">
        <v>18.522789514866979</v>
      </c>
      <c r="N17" s="166"/>
      <c r="O17" s="94">
        <v>7469</v>
      </c>
      <c r="P17" s="94">
        <v>2595680</v>
      </c>
      <c r="Q17" s="94">
        <v>347.52711206319452</v>
      </c>
      <c r="R17" s="94">
        <v>222489</v>
      </c>
      <c r="S17" s="94">
        <v>29.788325076984872</v>
      </c>
    </row>
    <row r="18" spans="1:19" x14ac:dyDescent="0.25">
      <c r="A18" s="93"/>
      <c r="B18" s="86">
        <v>7</v>
      </c>
      <c r="C18" s="165" t="s">
        <v>39</v>
      </c>
      <c r="D18" s="165"/>
      <c r="E18" s="166">
        <v>20215</v>
      </c>
      <c r="F18" s="166"/>
      <c r="G18" s="166">
        <v>5548943.6900000004</v>
      </c>
      <c r="H18" s="166"/>
      <c r="I18" s="166">
        <v>274.49634875092755</v>
      </c>
      <c r="J18" s="166"/>
      <c r="K18" s="166">
        <v>416867</v>
      </c>
      <c r="L18" s="166"/>
      <c r="M18" s="166">
        <v>20.621667078901805</v>
      </c>
      <c r="N18" s="166"/>
      <c r="O18" s="94">
        <v>7085</v>
      </c>
      <c r="P18" s="94">
        <v>2396640</v>
      </c>
      <c r="Q18" s="94">
        <v>338.26958362738179</v>
      </c>
      <c r="R18" s="94">
        <v>212685</v>
      </c>
      <c r="S18" s="94">
        <v>30.019054340155257</v>
      </c>
    </row>
    <row r="19" spans="1:19" x14ac:dyDescent="0.25">
      <c r="A19" s="93"/>
      <c r="B19" s="86">
        <v>8</v>
      </c>
      <c r="C19" s="165" t="s">
        <v>40</v>
      </c>
      <c r="D19" s="165"/>
      <c r="E19" s="166">
        <v>17307</v>
      </c>
      <c r="F19" s="166"/>
      <c r="G19" s="166">
        <v>4864588.88</v>
      </c>
      <c r="H19" s="166"/>
      <c r="I19" s="166">
        <v>281.07637834402266</v>
      </c>
      <c r="J19" s="166"/>
      <c r="K19" s="166">
        <v>369739</v>
      </c>
      <c r="L19" s="166"/>
      <c r="M19" s="166">
        <v>21.363552319870571</v>
      </c>
      <c r="N19" s="166"/>
      <c r="O19" s="94">
        <v>5771</v>
      </c>
      <c r="P19" s="94">
        <v>1836570</v>
      </c>
      <c r="Q19" s="94">
        <v>318.24120603015075</v>
      </c>
      <c r="R19" s="94">
        <v>162194</v>
      </c>
      <c r="S19" s="94">
        <v>28.105007797608732</v>
      </c>
    </row>
    <row r="20" spans="1:19" x14ac:dyDescent="0.25">
      <c r="A20" s="93"/>
      <c r="B20" s="86">
        <v>9</v>
      </c>
      <c r="C20" s="165" t="s">
        <v>41</v>
      </c>
      <c r="D20" s="165"/>
      <c r="E20" s="166">
        <v>19957</v>
      </c>
      <c r="F20" s="166"/>
      <c r="G20" s="166">
        <v>4605666.66</v>
      </c>
      <c r="H20" s="166"/>
      <c r="I20" s="166">
        <v>230.77950894423012</v>
      </c>
      <c r="J20" s="166"/>
      <c r="K20" s="166">
        <v>353334</v>
      </c>
      <c r="L20" s="166"/>
      <c r="M20" s="166">
        <v>17.704765245277347</v>
      </c>
      <c r="N20" s="166"/>
      <c r="O20" s="94">
        <v>7589</v>
      </c>
      <c r="P20" s="94">
        <v>2198530</v>
      </c>
      <c r="Q20" s="94">
        <v>289.69956516010012</v>
      </c>
      <c r="R20" s="94">
        <v>191417</v>
      </c>
      <c r="S20" s="94">
        <v>25.22295427592568</v>
      </c>
    </row>
    <row r="21" spans="1:19" x14ac:dyDescent="0.25">
      <c r="A21" s="93"/>
      <c r="B21" s="86">
        <v>10</v>
      </c>
      <c r="C21" s="165" t="s">
        <v>42</v>
      </c>
      <c r="D21" s="165"/>
      <c r="E21" s="166">
        <v>19230</v>
      </c>
      <c r="F21" s="166"/>
      <c r="G21" s="166">
        <v>4561176.92</v>
      </c>
      <c r="H21" s="166"/>
      <c r="I21" s="166">
        <v>237.19068746749869</v>
      </c>
      <c r="J21" s="166"/>
      <c r="K21" s="166">
        <v>341358</v>
      </c>
      <c r="L21" s="166"/>
      <c r="M21" s="166">
        <v>17.751326053042121</v>
      </c>
      <c r="N21" s="166"/>
      <c r="O21" s="94">
        <v>8225</v>
      </c>
      <c r="P21" s="94">
        <v>2297180</v>
      </c>
      <c r="Q21" s="94">
        <v>279.29240121580546</v>
      </c>
      <c r="R21" s="94">
        <v>202410</v>
      </c>
      <c r="S21" s="94">
        <v>24.609118541033435</v>
      </c>
    </row>
    <row r="22" spans="1:19" x14ac:dyDescent="0.25">
      <c r="A22" s="93"/>
      <c r="B22" s="86">
        <v>11</v>
      </c>
      <c r="C22" s="165" t="s">
        <v>43</v>
      </c>
      <c r="D22" s="165"/>
      <c r="E22" s="166">
        <v>17917</v>
      </c>
      <c r="F22" s="166"/>
      <c r="G22" s="166">
        <v>4304848.87</v>
      </c>
      <c r="H22" s="166"/>
      <c r="I22" s="166">
        <v>240.26616453647375</v>
      </c>
      <c r="J22" s="166"/>
      <c r="K22" s="166">
        <v>318942</v>
      </c>
      <c r="L22" s="166"/>
      <c r="M22" s="166">
        <v>17.801082770553105</v>
      </c>
      <c r="N22" s="166"/>
      <c r="O22" s="94">
        <v>8477</v>
      </c>
      <c r="P22" s="94">
        <v>2366700</v>
      </c>
      <c r="Q22" s="94">
        <v>279.19075144508673</v>
      </c>
      <c r="R22" s="94">
        <v>211712</v>
      </c>
      <c r="S22" s="94">
        <v>24.974873186268727</v>
      </c>
    </row>
    <row r="23" spans="1:19" x14ac:dyDescent="0.25">
      <c r="A23" s="93"/>
      <c r="B23" s="86">
        <v>12</v>
      </c>
      <c r="C23" s="165" t="s">
        <v>44</v>
      </c>
      <c r="D23" s="165"/>
      <c r="E23" s="166">
        <v>20676</v>
      </c>
      <c r="F23" s="166"/>
      <c r="G23" s="166">
        <v>5970121.5700000003</v>
      </c>
      <c r="H23" s="166"/>
      <c r="I23" s="166">
        <v>288.74644853936934</v>
      </c>
      <c r="J23" s="166"/>
      <c r="K23" s="166">
        <v>444409</v>
      </c>
      <c r="L23" s="166"/>
      <c r="M23" s="166">
        <v>21.493954343199846</v>
      </c>
      <c r="N23" s="166"/>
      <c r="O23" s="94">
        <v>8099</v>
      </c>
      <c r="P23" s="94">
        <v>2053920</v>
      </c>
      <c r="Q23" s="94">
        <v>253.60167921965675</v>
      </c>
      <c r="R23" s="94">
        <v>182261</v>
      </c>
      <c r="S23" s="94">
        <v>22.504136313125077</v>
      </c>
    </row>
    <row r="24" spans="1:19" x14ac:dyDescent="0.25">
      <c r="A24" s="101">
        <v>2019</v>
      </c>
      <c r="B24" s="86">
        <v>1</v>
      </c>
      <c r="C24" s="165" t="s">
        <v>33</v>
      </c>
      <c r="D24" s="165"/>
      <c r="E24" s="166">
        <v>15512</v>
      </c>
      <c r="F24" s="166"/>
      <c r="G24" s="166">
        <v>3594754.74</v>
      </c>
      <c r="H24" s="166"/>
      <c r="I24" s="166">
        <v>231.74024883960806</v>
      </c>
      <c r="J24" s="166"/>
      <c r="K24" s="166">
        <v>264992</v>
      </c>
      <c r="L24" s="166"/>
      <c r="M24" s="166">
        <v>17.08303249097473</v>
      </c>
      <c r="N24" s="166"/>
      <c r="O24" s="94">
        <v>10181</v>
      </c>
      <c r="P24" s="94">
        <v>3349340</v>
      </c>
      <c r="Q24" s="94">
        <v>328.97947156467933</v>
      </c>
      <c r="R24" s="94">
        <v>283278</v>
      </c>
      <c r="S24" s="94">
        <v>27.824182300363422</v>
      </c>
    </row>
    <row r="25" spans="1:19" x14ac:dyDescent="0.25">
      <c r="A25" s="93"/>
      <c r="B25" s="86">
        <v>2</v>
      </c>
      <c r="C25" s="165" t="s">
        <v>34</v>
      </c>
      <c r="D25" s="165"/>
      <c r="E25" s="166">
        <v>16661</v>
      </c>
      <c r="F25" s="166"/>
      <c r="G25" s="166">
        <v>3945523.94</v>
      </c>
      <c r="H25" s="166"/>
      <c r="I25" s="166">
        <v>236.81195246383771</v>
      </c>
      <c r="J25" s="166"/>
      <c r="K25" s="166">
        <v>290526</v>
      </c>
      <c r="L25" s="166"/>
      <c r="M25" s="166">
        <v>17.437488746173699</v>
      </c>
      <c r="N25" s="166"/>
      <c r="O25" s="94">
        <v>9947</v>
      </c>
      <c r="P25" s="94">
        <v>2587640</v>
      </c>
      <c r="Q25" s="94">
        <v>260.14275661003319</v>
      </c>
      <c r="R25" s="94">
        <v>232166</v>
      </c>
      <c r="S25" s="94">
        <v>23.34030360912838</v>
      </c>
    </row>
    <row r="26" spans="1:19" x14ac:dyDescent="0.25">
      <c r="A26" s="93"/>
      <c r="B26" s="86">
        <v>3</v>
      </c>
      <c r="C26" s="165" t="s">
        <v>35</v>
      </c>
      <c r="D26" s="165"/>
      <c r="E26" s="166">
        <v>19145</v>
      </c>
      <c r="F26" s="166"/>
      <c r="G26" s="166">
        <v>4645942.33</v>
      </c>
      <c r="H26" s="166"/>
      <c r="I26" s="166">
        <v>242.67131522590756</v>
      </c>
      <c r="J26" s="166"/>
      <c r="K26" s="166">
        <v>344549</v>
      </c>
      <c r="L26" s="166"/>
      <c r="M26" s="166">
        <v>17.996813789501175</v>
      </c>
      <c r="N26" s="166"/>
      <c r="O26" s="94">
        <v>10230</v>
      </c>
      <c r="P26" s="94">
        <v>2541630</v>
      </c>
      <c r="Q26" s="94">
        <v>248.44868035190615</v>
      </c>
      <c r="R26" s="94">
        <v>228943</v>
      </c>
      <c r="S26" s="94">
        <v>22.379569892473118</v>
      </c>
    </row>
    <row r="27" spans="1:19" x14ac:dyDescent="0.25">
      <c r="A27" s="93"/>
      <c r="B27" s="86">
        <v>4</v>
      </c>
      <c r="C27" s="165" t="s">
        <v>36</v>
      </c>
      <c r="D27" s="165"/>
      <c r="E27" s="166">
        <v>19133</v>
      </c>
      <c r="F27" s="166"/>
      <c r="G27" s="166">
        <v>4280642.79</v>
      </c>
      <c r="H27" s="166"/>
      <c r="I27" s="166">
        <v>223.73087283750587</v>
      </c>
      <c r="J27" s="166"/>
      <c r="K27" s="166">
        <v>320091</v>
      </c>
      <c r="L27" s="166"/>
      <c r="M27" s="166">
        <v>16.729786233209637</v>
      </c>
      <c r="N27" s="166"/>
      <c r="O27" s="94">
        <v>9770</v>
      </c>
      <c r="P27" s="94">
        <v>2169210</v>
      </c>
      <c r="Q27" s="94">
        <v>222.02763561924257</v>
      </c>
      <c r="R27" s="94">
        <v>198749</v>
      </c>
      <c r="S27" s="94">
        <v>20.342784032753325</v>
      </c>
    </row>
    <row r="28" spans="1:19" x14ac:dyDescent="0.25">
      <c r="A28" s="93"/>
      <c r="B28" s="86">
        <v>5</v>
      </c>
      <c r="C28" s="165" t="s">
        <v>37</v>
      </c>
      <c r="D28" s="165"/>
      <c r="E28" s="166">
        <v>19206</v>
      </c>
      <c r="F28" s="166"/>
      <c r="G28" s="166">
        <v>4442939.49</v>
      </c>
      <c r="H28" s="166"/>
      <c r="I28" s="166">
        <v>231.33080756013746</v>
      </c>
      <c r="J28" s="166"/>
      <c r="K28" s="166">
        <v>331498</v>
      </c>
      <c r="L28" s="166"/>
      <c r="M28" s="166">
        <v>17.260127043632199</v>
      </c>
      <c r="N28" s="166"/>
      <c r="O28" s="94">
        <v>9456</v>
      </c>
      <c r="P28" s="94">
        <v>1986690</v>
      </c>
      <c r="Q28" s="94">
        <v>210.0983502538071</v>
      </c>
      <c r="R28" s="94">
        <v>183007</v>
      </c>
      <c r="S28" s="94">
        <v>19.353532148900168</v>
      </c>
    </row>
    <row r="29" spans="1:19" x14ac:dyDescent="0.25">
      <c r="A29" s="93"/>
      <c r="B29" s="86">
        <v>6</v>
      </c>
      <c r="C29" s="165" t="s">
        <v>38</v>
      </c>
      <c r="D29" s="165"/>
      <c r="E29" s="166">
        <v>20362</v>
      </c>
      <c r="F29" s="166"/>
      <c r="G29" s="166">
        <v>4871222.75</v>
      </c>
      <c r="H29" s="166"/>
      <c r="I29" s="166">
        <v>239.23105539730872</v>
      </c>
      <c r="J29" s="166"/>
      <c r="K29" s="166">
        <v>364512</v>
      </c>
      <c r="L29" s="166"/>
      <c r="M29" s="166">
        <v>17.901581377074944</v>
      </c>
      <c r="N29" s="166"/>
      <c r="O29" s="94">
        <v>7454</v>
      </c>
      <c r="P29" s="94">
        <v>1463410</v>
      </c>
      <c r="Q29" s="94">
        <v>196.3254628387443</v>
      </c>
      <c r="R29" s="94">
        <v>136933</v>
      </c>
      <c r="S29" s="94">
        <v>18.370405151596458</v>
      </c>
    </row>
    <row r="30" spans="1:19" x14ac:dyDescent="0.25">
      <c r="A30" s="93"/>
      <c r="B30" s="86">
        <v>7</v>
      </c>
      <c r="C30" s="165" t="s">
        <v>39</v>
      </c>
      <c r="D30" s="165"/>
      <c r="E30" s="166">
        <v>19414</v>
      </c>
      <c r="F30" s="166"/>
      <c r="G30" s="166">
        <v>5174646.7699999996</v>
      </c>
      <c r="H30" s="166"/>
      <c r="I30" s="166">
        <v>266.5420196765221</v>
      </c>
      <c r="J30" s="166"/>
      <c r="K30" s="166">
        <v>389412</v>
      </c>
      <c r="L30" s="166"/>
      <c r="M30" s="166">
        <v>20.058308437210261</v>
      </c>
      <c r="N30" s="166"/>
      <c r="O30" s="94">
        <v>6715</v>
      </c>
      <c r="P30" s="94">
        <v>1348960</v>
      </c>
      <c r="Q30" s="94">
        <v>200.88756515264333</v>
      </c>
      <c r="R30" s="94">
        <v>127513</v>
      </c>
      <c r="S30" s="94">
        <v>18.989277736411019</v>
      </c>
    </row>
    <row r="31" spans="1:19" x14ac:dyDescent="0.25">
      <c r="A31" s="93"/>
      <c r="B31" s="86">
        <v>8</v>
      </c>
      <c r="C31" s="165" t="s">
        <v>40</v>
      </c>
      <c r="D31" s="165"/>
      <c r="E31" s="166">
        <v>16983</v>
      </c>
      <c r="F31" s="166"/>
      <c r="G31" s="166">
        <v>4595251.24</v>
      </c>
      <c r="H31" s="166"/>
      <c r="I31" s="166">
        <v>270.57947594653479</v>
      </c>
      <c r="J31" s="166"/>
      <c r="K31" s="166">
        <v>349104</v>
      </c>
      <c r="L31" s="166"/>
      <c r="M31" s="166">
        <v>20.556085497261968</v>
      </c>
      <c r="N31" s="166"/>
      <c r="O31" s="94">
        <v>6318</v>
      </c>
      <c r="P31" s="94">
        <v>1090210</v>
      </c>
      <c r="Q31" s="94">
        <v>172.55618866729978</v>
      </c>
      <c r="R31" s="94">
        <v>101979</v>
      </c>
      <c r="S31" s="94">
        <v>16.141025641025642</v>
      </c>
    </row>
    <row r="32" spans="1:19" x14ac:dyDescent="0.25">
      <c r="A32" s="93"/>
      <c r="B32" s="86">
        <v>9</v>
      </c>
      <c r="C32" s="165" t="s">
        <v>41</v>
      </c>
      <c r="D32" s="165"/>
      <c r="E32" s="166">
        <v>19384</v>
      </c>
      <c r="F32" s="166"/>
      <c r="G32" s="166">
        <v>4285294.13</v>
      </c>
      <c r="H32" s="166"/>
      <c r="I32" s="166">
        <v>221.07377888980602</v>
      </c>
      <c r="J32" s="166"/>
      <c r="K32" s="166">
        <v>328449</v>
      </c>
      <c r="L32" s="166"/>
      <c r="M32" s="166">
        <v>16.944335534461413</v>
      </c>
      <c r="N32" s="166"/>
      <c r="O32" s="94">
        <v>8461</v>
      </c>
      <c r="P32" s="94">
        <v>1477930</v>
      </c>
      <c r="Q32" s="94">
        <v>174.67557026356224</v>
      </c>
      <c r="R32" s="94">
        <v>139260</v>
      </c>
      <c r="S32" s="94">
        <v>16.459047393925069</v>
      </c>
    </row>
    <row r="33" spans="1:20" x14ac:dyDescent="0.25">
      <c r="A33" s="93"/>
      <c r="B33" s="86">
        <v>10</v>
      </c>
      <c r="C33" s="165" t="s">
        <v>42</v>
      </c>
      <c r="D33" s="165"/>
      <c r="E33" s="166">
        <v>19190</v>
      </c>
      <c r="F33" s="166"/>
      <c r="G33" s="166">
        <v>4467011.62</v>
      </c>
      <c r="H33" s="166"/>
      <c r="I33" s="166">
        <v>232.77809379885358</v>
      </c>
      <c r="J33" s="166"/>
      <c r="K33" s="166">
        <v>335577</v>
      </c>
      <c r="L33" s="166"/>
      <c r="M33" s="166">
        <v>17.487076602397082</v>
      </c>
      <c r="N33" s="166"/>
      <c r="O33" s="94">
        <v>8867</v>
      </c>
      <c r="P33" s="94">
        <v>1718880</v>
      </c>
      <c r="Q33" s="94">
        <v>193.85135897146725</v>
      </c>
      <c r="R33" s="94">
        <v>162348</v>
      </c>
      <c r="S33" s="94">
        <v>18.309236494868614</v>
      </c>
    </row>
    <row r="34" spans="1:20" x14ac:dyDescent="0.25">
      <c r="A34" s="93"/>
      <c r="B34" s="86">
        <v>11</v>
      </c>
      <c r="C34" s="165" t="s">
        <v>43</v>
      </c>
      <c r="D34" s="165"/>
      <c r="E34" s="166">
        <v>17765</v>
      </c>
      <c r="F34" s="166"/>
      <c r="G34" s="166">
        <v>4131816.02</v>
      </c>
      <c r="H34" s="166"/>
      <c r="I34" s="166">
        <v>232.58181930762737</v>
      </c>
      <c r="J34" s="166"/>
      <c r="K34" s="166">
        <v>308811</v>
      </c>
      <c r="L34" s="166"/>
      <c r="M34" s="166">
        <v>17.383112862369828</v>
      </c>
      <c r="N34" s="166"/>
      <c r="O34" s="94">
        <v>8863</v>
      </c>
      <c r="P34" s="94">
        <v>1527380</v>
      </c>
      <c r="Q34" s="94">
        <v>172.33216743766218</v>
      </c>
      <c r="R34" s="94">
        <v>144345</v>
      </c>
      <c r="S34" s="94">
        <v>16.286246192034302</v>
      </c>
    </row>
    <row r="35" spans="1:20" x14ac:dyDescent="0.25">
      <c r="A35" s="93"/>
      <c r="B35" s="86">
        <v>12</v>
      </c>
      <c r="C35" s="165" t="s">
        <v>44</v>
      </c>
      <c r="D35" s="165"/>
      <c r="E35" s="166">
        <v>19878</v>
      </c>
      <c r="F35" s="166"/>
      <c r="G35" s="166">
        <v>5472145.0700000003</v>
      </c>
      <c r="H35" s="166"/>
      <c r="I35" s="166">
        <v>275.28650115705807</v>
      </c>
      <c r="J35" s="166"/>
      <c r="K35" s="166">
        <v>410719</v>
      </c>
      <c r="L35" s="166"/>
      <c r="M35" s="166">
        <v>20.661988127578226</v>
      </c>
      <c r="N35" s="166"/>
      <c r="O35" s="94">
        <v>8272</v>
      </c>
      <c r="P35" s="94">
        <v>1332150</v>
      </c>
      <c r="Q35" s="94">
        <v>161.04327852998065</v>
      </c>
      <c r="R35" s="94">
        <v>125765</v>
      </c>
      <c r="S35" s="94">
        <v>15.203699226305609</v>
      </c>
    </row>
    <row r="36" spans="1:20" x14ac:dyDescent="0.25">
      <c r="A36" s="101">
        <v>2020</v>
      </c>
      <c r="B36" s="86">
        <v>1</v>
      </c>
      <c r="C36" s="165" t="s">
        <v>33</v>
      </c>
      <c r="D36" s="165"/>
      <c r="E36" s="166">
        <v>14962</v>
      </c>
      <c r="F36" s="166"/>
      <c r="G36" s="166">
        <v>3379731.41</v>
      </c>
      <c r="H36" s="166"/>
      <c r="I36" s="166">
        <v>225.88767611281915</v>
      </c>
      <c r="J36" s="166"/>
      <c r="K36" s="166">
        <v>250324</v>
      </c>
      <c r="L36" s="166"/>
      <c r="M36" s="166">
        <v>16.730650982488971</v>
      </c>
      <c r="N36" s="166"/>
      <c r="O36" s="94">
        <v>8838</v>
      </c>
      <c r="P36" s="94">
        <v>1615060</v>
      </c>
      <c r="Q36" s="94">
        <v>182.74043901335145</v>
      </c>
      <c r="R36" s="94">
        <v>152041</v>
      </c>
      <c r="S36" s="94">
        <v>17.203100248925097</v>
      </c>
    </row>
    <row r="37" spans="1:20" x14ac:dyDescent="0.25">
      <c r="A37" s="93"/>
      <c r="B37" s="86">
        <v>2</v>
      </c>
      <c r="C37" s="165" t="s">
        <v>34</v>
      </c>
      <c r="D37" s="165"/>
      <c r="E37" s="166">
        <v>16438</v>
      </c>
      <c r="F37" s="166"/>
      <c r="G37" s="166">
        <v>3948803.65</v>
      </c>
      <c r="H37" s="166"/>
      <c r="I37" s="166">
        <v>240.22409356369388</v>
      </c>
      <c r="J37" s="166"/>
      <c r="K37" s="166">
        <v>294474</v>
      </c>
      <c r="L37" s="166"/>
      <c r="M37" s="166">
        <v>17.914223141501399</v>
      </c>
      <c r="N37" s="166"/>
      <c r="O37" s="94">
        <v>9054</v>
      </c>
      <c r="P37" s="94">
        <v>1544910</v>
      </c>
      <c r="Q37" s="94">
        <v>170.63286944996688</v>
      </c>
      <c r="R37" s="94">
        <v>147855</v>
      </c>
      <c r="S37" s="94">
        <v>16.33035122597747</v>
      </c>
    </row>
    <row r="38" spans="1:20" x14ac:dyDescent="0.25">
      <c r="A38" s="93"/>
      <c r="B38" s="86">
        <v>3</v>
      </c>
      <c r="C38" s="165" t="s">
        <v>35</v>
      </c>
      <c r="D38" s="165"/>
      <c r="E38" s="166">
        <v>10073</v>
      </c>
      <c r="F38" s="166"/>
      <c r="G38" s="166">
        <v>1883767.83</v>
      </c>
      <c r="H38" s="166"/>
      <c r="I38" s="166">
        <v>187.01159833217514</v>
      </c>
      <c r="J38" s="166"/>
      <c r="K38" s="166">
        <v>136694</v>
      </c>
      <c r="L38" s="166"/>
      <c r="M38" s="166">
        <v>13.570336543234388</v>
      </c>
      <c r="N38" s="166"/>
      <c r="O38" s="94">
        <v>98764</v>
      </c>
      <c r="P38" s="94">
        <v>60850160</v>
      </c>
      <c r="Q38" s="94">
        <v>616.11680369365354</v>
      </c>
      <c r="R38" s="94">
        <v>5292779</v>
      </c>
      <c r="S38" s="94">
        <v>53.59016443238427</v>
      </c>
    </row>
    <row r="39" spans="1:20" x14ac:dyDescent="0.25">
      <c r="A39" s="93"/>
      <c r="B39" s="86">
        <v>4</v>
      </c>
      <c r="C39" s="165" t="s">
        <v>36</v>
      </c>
      <c r="D39" s="165"/>
      <c r="E39" s="166">
        <v>4285</v>
      </c>
      <c r="F39" s="166"/>
      <c r="G39" s="166">
        <v>1026944.77</v>
      </c>
      <c r="H39" s="166"/>
      <c r="I39" s="166">
        <v>239.66038973162193</v>
      </c>
      <c r="J39" s="166"/>
      <c r="K39" s="166">
        <v>74335</v>
      </c>
      <c r="L39" s="166"/>
      <c r="M39" s="166">
        <v>17.34772462077013</v>
      </c>
      <c r="N39" s="166"/>
      <c r="O39" s="94">
        <v>110803</v>
      </c>
      <c r="P39" s="94">
        <v>61598220</v>
      </c>
      <c r="Q39" s="94">
        <v>555.92556158226762</v>
      </c>
      <c r="R39" s="94">
        <v>5615448</v>
      </c>
      <c r="S39" s="94">
        <v>50.679566437731829</v>
      </c>
    </row>
    <row r="40" spans="1:20" x14ac:dyDescent="0.25">
      <c r="A40" s="93"/>
      <c r="B40" s="86">
        <v>5</v>
      </c>
      <c r="C40" s="165" t="s">
        <v>37</v>
      </c>
      <c r="D40" s="165"/>
      <c r="E40" s="166">
        <v>9516</v>
      </c>
      <c r="F40" s="166"/>
      <c r="G40" s="166">
        <v>2224857.2999999998</v>
      </c>
      <c r="H40" s="166"/>
      <c r="I40" s="166">
        <v>233.80173392181587</v>
      </c>
      <c r="J40" s="166"/>
      <c r="K40" s="166">
        <v>164458</v>
      </c>
      <c r="L40" s="166"/>
      <c r="M40" s="166">
        <v>17.282261454392604</v>
      </c>
      <c r="N40" s="166"/>
      <c r="O40" s="94">
        <v>211620</v>
      </c>
      <c r="P40" s="94">
        <v>125331890</v>
      </c>
      <c r="Q40" s="94">
        <v>592.24974010017957</v>
      </c>
      <c r="R40" s="94">
        <v>11539149</v>
      </c>
      <c r="S40" s="94">
        <v>54.527686419053019</v>
      </c>
    </row>
    <row r="41" spans="1:20" x14ac:dyDescent="0.25">
      <c r="A41" s="93"/>
      <c r="B41" s="86">
        <v>6</v>
      </c>
      <c r="C41" s="165" t="s">
        <v>38</v>
      </c>
      <c r="D41" s="165"/>
      <c r="E41" s="166">
        <v>13150</v>
      </c>
      <c r="F41" s="166"/>
      <c r="G41" s="166">
        <v>3205702.78</v>
      </c>
      <c r="H41" s="166"/>
      <c r="I41" s="166">
        <v>243.77967908745245</v>
      </c>
      <c r="J41" s="166"/>
      <c r="K41" s="166">
        <v>240873</v>
      </c>
      <c r="L41" s="166"/>
      <c r="M41" s="166">
        <v>18.317338403041823</v>
      </c>
      <c r="N41" s="166"/>
      <c r="O41" s="94">
        <v>278364</v>
      </c>
      <c r="P41" s="94">
        <v>167525530</v>
      </c>
      <c r="Q41" s="94">
        <v>601.82182322426752</v>
      </c>
      <c r="R41" s="94">
        <v>15549925</v>
      </c>
      <c r="S41" s="94">
        <v>55.861839174605912</v>
      </c>
    </row>
    <row r="42" spans="1:20" x14ac:dyDescent="0.25">
      <c r="A42" s="93"/>
      <c r="B42" s="86">
        <v>7</v>
      </c>
      <c r="C42" s="165" t="s">
        <v>39</v>
      </c>
      <c r="D42" s="165"/>
      <c r="E42" s="166">
        <v>16091</v>
      </c>
      <c r="F42" s="166"/>
      <c r="G42" s="166">
        <v>4571448.8899999997</v>
      </c>
      <c r="H42" s="166"/>
      <c r="I42" s="166">
        <v>284.09973836306006</v>
      </c>
      <c r="J42" s="166"/>
      <c r="K42" s="166">
        <v>346226</v>
      </c>
      <c r="L42" s="166"/>
      <c r="M42" s="166">
        <v>21.516748492946366</v>
      </c>
      <c r="N42" s="166"/>
      <c r="O42" s="94">
        <v>221618</v>
      </c>
      <c r="P42" s="94">
        <v>137494160</v>
      </c>
      <c r="Q42" s="94">
        <v>620.41061646617152</v>
      </c>
      <c r="R42" s="94">
        <v>12795925</v>
      </c>
      <c r="S42" s="94">
        <v>57.738653899953974</v>
      </c>
    </row>
    <row r="43" spans="1:20" x14ac:dyDescent="0.25">
      <c r="A43" s="2"/>
      <c r="B43" s="2"/>
      <c r="C43" s="168"/>
      <c r="D43" s="168"/>
      <c r="E43" s="168"/>
      <c r="F43" s="168"/>
      <c r="G43" s="168"/>
      <c r="H43" s="168"/>
      <c r="I43" s="168"/>
      <c r="J43" s="168"/>
      <c r="K43" s="168"/>
      <c r="L43" s="168"/>
      <c r="M43" s="168"/>
      <c r="N43" s="168"/>
      <c r="O43" s="2"/>
      <c r="P43" s="2"/>
      <c r="Q43" s="2"/>
      <c r="R43" s="2"/>
      <c r="S43" s="2"/>
    </row>
    <row r="44" spans="1:20" ht="15" customHeight="1" x14ac:dyDescent="0.25">
      <c r="A44" s="91"/>
      <c r="B44" s="171"/>
      <c r="C44" s="171"/>
      <c r="D44" s="173" t="s">
        <v>145</v>
      </c>
      <c r="E44" s="173"/>
      <c r="F44" s="173"/>
      <c r="G44" s="173"/>
      <c r="H44" s="173"/>
      <c r="I44" s="173"/>
      <c r="J44" s="173"/>
      <c r="K44" s="173"/>
      <c r="L44" s="173"/>
      <c r="M44" s="173"/>
      <c r="N44" s="173"/>
      <c r="O44" s="173"/>
      <c r="P44" s="173"/>
      <c r="Q44" s="173"/>
      <c r="R44" s="173"/>
      <c r="S44" s="173"/>
    </row>
    <row r="45" spans="1:20" x14ac:dyDescent="0.25">
      <c r="A45" s="101">
        <v>2019</v>
      </c>
      <c r="B45" s="2"/>
      <c r="C45" s="168"/>
      <c r="D45" s="168"/>
      <c r="E45" s="169">
        <v>65643</v>
      </c>
      <c r="F45" s="169"/>
      <c r="G45" s="169">
        <v>53907191</v>
      </c>
      <c r="H45" s="169"/>
      <c r="I45" s="170">
        <v>821</v>
      </c>
      <c r="J45" s="170"/>
      <c r="K45" s="169">
        <v>4038240</v>
      </c>
      <c r="L45" s="169"/>
      <c r="M45" s="2"/>
      <c r="N45" s="2">
        <v>62</v>
      </c>
      <c r="O45" s="9">
        <v>21436</v>
      </c>
      <c r="P45" s="9">
        <v>22593430</v>
      </c>
      <c r="Q45" s="9">
        <v>1054</v>
      </c>
      <c r="R45" s="9">
        <v>2064286</v>
      </c>
      <c r="S45" s="94">
        <v>96</v>
      </c>
    </row>
    <row r="46" spans="1:20" x14ac:dyDescent="0.25">
      <c r="A46" s="101">
        <v>2020</v>
      </c>
      <c r="B46" s="2"/>
      <c r="C46" s="168"/>
      <c r="D46" s="168"/>
      <c r="E46" s="169">
        <v>34212</v>
      </c>
      <c r="F46" s="169"/>
      <c r="G46" s="169">
        <v>20241257</v>
      </c>
      <c r="H46" s="169"/>
      <c r="I46" s="170">
        <v>592</v>
      </c>
      <c r="J46" s="170"/>
      <c r="K46" s="169">
        <v>1507384</v>
      </c>
      <c r="L46" s="169"/>
      <c r="M46" s="2"/>
      <c r="N46" s="2">
        <v>44</v>
      </c>
      <c r="O46" s="9">
        <v>494092</v>
      </c>
      <c r="P46" s="9">
        <v>555959930</v>
      </c>
      <c r="Q46" s="9">
        <v>1125</v>
      </c>
      <c r="R46" s="9">
        <v>51093122</v>
      </c>
      <c r="S46" s="9">
        <v>103</v>
      </c>
    </row>
    <row r="47" spans="1:20" x14ac:dyDescent="0.25">
      <c r="A47" s="3"/>
      <c r="B47" s="3"/>
      <c r="C47" s="3"/>
      <c r="D47" s="3"/>
      <c r="E47" s="3"/>
      <c r="F47" s="3"/>
      <c r="G47" s="3"/>
      <c r="H47" s="3"/>
      <c r="I47" s="3"/>
      <c r="J47" s="3"/>
      <c r="K47" s="3"/>
      <c r="L47" s="3"/>
      <c r="M47" s="3"/>
      <c r="N47" s="3"/>
      <c r="O47" s="3"/>
      <c r="P47" s="3"/>
      <c r="Q47" s="3"/>
      <c r="R47" s="3"/>
      <c r="S47" s="3"/>
      <c r="T47" s="3"/>
    </row>
    <row r="48" spans="1:20" x14ac:dyDescent="0.25">
      <c r="A48" s="167"/>
      <c r="B48" s="167"/>
      <c r="C48" s="167"/>
      <c r="D48" s="167"/>
      <c r="E48" s="167"/>
      <c r="F48" s="167"/>
      <c r="G48" s="167"/>
      <c r="H48" s="167"/>
      <c r="I48" s="167"/>
      <c r="J48" s="167"/>
      <c r="K48" s="167"/>
      <c r="L48" s="167"/>
      <c r="M48" s="167"/>
      <c r="N48" s="167"/>
      <c r="O48" s="3"/>
      <c r="P48" s="3"/>
      <c r="Q48" s="3"/>
      <c r="R48" s="3"/>
      <c r="S48" s="3"/>
      <c r="T48" s="3"/>
    </row>
    <row r="49" spans="1:20" x14ac:dyDescent="0.25">
      <c r="A49" s="3"/>
      <c r="B49" s="3"/>
      <c r="C49" s="3"/>
      <c r="D49" s="3"/>
      <c r="E49" s="3"/>
      <c r="F49" s="3"/>
      <c r="G49" s="3"/>
      <c r="H49" s="3"/>
      <c r="I49" s="3"/>
      <c r="J49" s="3"/>
      <c r="K49" s="3"/>
      <c r="L49" s="3"/>
      <c r="M49" s="3"/>
      <c r="N49" s="3"/>
      <c r="O49" s="3"/>
      <c r="P49" s="3"/>
      <c r="Q49" s="3"/>
      <c r="R49" s="3"/>
      <c r="S49" s="3"/>
      <c r="T49" s="3"/>
    </row>
  </sheetData>
  <mergeCells count="254">
    <mergeCell ref="A2:S2"/>
    <mergeCell ref="A1:S1"/>
    <mergeCell ref="E5:S5"/>
    <mergeCell ref="D44:S44"/>
    <mergeCell ref="C3:D3"/>
    <mergeCell ref="E3:N3"/>
    <mergeCell ref="C4:D4"/>
    <mergeCell ref="E4:F4"/>
    <mergeCell ref="G4:H4"/>
    <mergeCell ref="I4:J4"/>
    <mergeCell ref="K4:L4"/>
    <mergeCell ref="M4:N4"/>
    <mergeCell ref="O3:S3"/>
    <mergeCell ref="C5:D5"/>
    <mergeCell ref="C6:D6"/>
    <mergeCell ref="E6:F6"/>
    <mergeCell ref="G6:H6"/>
    <mergeCell ref="I6:J6"/>
    <mergeCell ref="K6:L6"/>
    <mergeCell ref="M6:N6"/>
    <mergeCell ref="C11:D11"/>
    <mergeCell ref="E11:F11"/>
    <mergeCell ref="G11:H11"/>
    <mergeCell ref="I11:J11"/>
    <mergeCell ref="C7:D7"/>
    <mergeCell ref="E7:F7"/>
    <mergeCell ref="G7:H7"/>
    <mergeCell ref="I7:J7"/>
    <mergeCell ref="K7:L7"/>
    <mergeCell ref="M7:N7"/>
    <mergeCell ref="C10:D10"/>
    <mergeCell ref="E10:F10"/>
    <mergeCell ref="G10:H10"/>
    <mergeCell ref="I10:J10"/>
    <mergeCell ref="K10:L10"/>
    <mergeCell ref="M10:N10"/>
    <mergeCell ref="C9:D9"/>
    <mergeCell ref="E9:F9"/>
    <mergeCell ref="G9:H9"/>
    <mergeCell ref="I9:J9"/>
    <mergeCell ref="C8:D8"/>
    <mergeCell ref="E8:F8"/>
    <mergeCell ref="C13:D13"/>
    <mergeCell ref="E13:F13"/>
    <mergeCell ref="G13:H13"/>
    <mergeCell ref="I13:J13"/>
    <mergeCell ref="K13:L13"/>
    <mergeCell ref="M13:N13"/>
    <mergeCell ref="C12:D12"/>
    <mergeCell ref="E12:F12"/>
    <mergeCell ref="G12:H12"/>
    <mergeCell ref="I12:J12"/>
    <mergeCell ref="K12:L12"/>
    <mergeCell ref="M12:N12"/>
    <mergeCell ref="K11:L11"/>
    <mergeCell ref="M11:N11"/>
    <mergeCell ref="K8:L8"/>
    <mergeCell ref="M8:N8"/>
    <mergeCell ref="G8:H8"/>
    <mergeCell ref="I8:J8"/>
    <mergeCell ref="K9:L9"/>
    <mergeCell ref="M9:N9"/>
    <mergeCell ref="C15:D15"/>
    <mergeCell ref="E15:F15"/>
    <mergeCell ref="G15:H15"/>
    <mergeCell ref="I15:J15"/>
    <mergeCell ref="K15:L15"/>
    <mergeCell ref="M15:N15"/>
    <mergeCell ref="C14:D14"/>
    <mergeCell ref="E14:F14"/>
    <mergeCell ref="G14:H14"/>
    <mergeCell ref="I14:J14"/>
    <mergeCell ref="K14:L14"/>
    <mergeCell ref="M14:N14"/>
    <mergeCell ref="C17:D17"/>
    <mergeCell ref="E17:F17"/>
    <mergeCell ref="G17:H17"/>
    <mergeCell ref="I17:J17"/>
    <mergeCell ref="K17:L17"/>
    <mergeCell ref="M17:N17"/>
    <mergeCell ref="C16:D16"/>
    <mergeCell ref="E16:F16"/>
    <mergeCell ref="G16:H16"/>
    <mergeCell ref="I16:J16"/>
    <mergeCell ref="K16:L16"/>
    <mergeCell ref="M16:N16"/>
    <mergeCell ref="C19:D19"/>
    <mergeCell ref="E19:F19"/>
    <mergeCell ref="G19:H19"/>
    <mergeCell ref="I19:J19"/>
    <mergeCell ref="K19:L19"/>
    <mergeCell ref="M19:N19"/>
    <mergeCell ref="C18:D18"/>
    <mergeCell ref="E18:F18"/>
    <mergeCell ref="G18:H18"/>
    <mergeCell ref="I18:J18"/>
    <mergeCell ref="K18:L18"/>
    <mergeCell ref="M18:N18"/>
    <mergeCell ref="C21:D21"/>
    <mergeCell ref="E21:F21"/>
    <mergeCell ref="G21:H21"/>
    <mergeCell ref="I21:J21"/>
    <mergeCell ref="K21:L21"/>
    <mergeCell ref="M21:N21"/>
    <mergeCell ref="C20:D20"/>
    <mergeCell ref="E20:F20"/>
    <mergeCell ref="G20:H20"/>
    <mergeCell ref="I20:J20"/>
    <mergeCell ref="K20:L20"/>
    <mergeCell ref="M20:N20"/>
    <mergeCell ref="C23:D23"/>
    <mergeCell ref="E23:F23"/>
    <mergeCell ref="G23:H23"/>
    <mergeCell ref="I23:J23"/>
    <mergeCell ref="K23:L23"/>
    <mergeCell ref="M23:N23"/>
    <mergeCell ref="C22:D22"/>
    <mergeCell ref="E22:F22"/>
    <mergeCell ref="G22:H22"/>
    <mergeCell ref="I22:J22"/>
    <mergeCell ref="K22:L22"/>
    <mergeCell ref="M22:N22"/>
    <mergeCell ref="C25:D25"/>
    <mergeCell ref="E25:F25"/>
    <mergeCell ref="G25:H25"/>
    <mergeCell ref="I25:J25"/>
    <mergeCell ref="K25:L25"/>
    <mergeCell ref="M25:N25"/>
    <mergeCell ref="C24:D24"/>
    <mergeCell ref="E24:F24"/>
    <mergeCell ref="G24:H24"/>
    <mergeCell ref="I24:J24"/>
    <mergeCell ref="K24:L24"/>
    <mergeCell ref="M24:N24"/>
    <mergeCell ref="C27:D27"/>
    <mergeCell ref="E27:F27"/>
    <mergeCell ref="G27:H27"/>
    <mergeCell ref="I27:J27"/>
    <mergeCell ref="K27:L27"/>
    <mergeCell ref="M27:N27"/>
    <mergeCell ref="C26:D26"/>
    <mergeCell ref="E26:F26"/>
    <mergeCell ref="G26:H26"/>
    <mergeCell ref="I26:J26"/>
    <mergeCell ref="K26:L26"/>
    <mergeCell ref="M26:N26"/>
    <mergeCell ref="C29:D29"/>
    <mergeCell ref="E29:F29"/>
    <mergeCell ref="G29:H29"/>
    <mergeCell ref="I29:J29"/>
    <mergeCell ref="K29:L29"/>
    <mergeCell ref="M29:N29"/>
    <mergeCell ref="C28:D28"/>
    <mergeCell ref="E28:F28"/>
    <mergeCell ref="G28:H28"/>
    <mergeCell ref="I28:J28"/>
    <mergeCell ref="K28:L28"/>
    <mergeCell ref="M28:N28"/>
    <mergeCell ref="C31:D31"/>
    <mergeCell ref="E31:F31"/>
    <mergeCell ref="G31:H31"/>
    <mergeCell ref="I31:J31"/>
    <mergeCell ref="K31:L31"/>
    <mergeCell ref="M31:N31"/>
    <mergeCell ref="C30:D30"/>
    <mergeCell ref="E30:F30"/>
    <mergeCell ref="G30:H30"/>
    <mergeCell ref="I30:J30"/>
    <mergeCell ref="K30:L30"/>
    <mergeCell ref="M30:N30"/>
    <mergeCell ref="C33:D33"/>
    <mergeCell ref="E33:F33"/>
    <mergeCell ref="G33:H33"/>
    <mergeCell ref="I33:J33"/>
    <mergeCell ref="K33:L33"/>
    <mergeCell ref="M33:N33"/>
    <mergeCell ref="C32:D32"/>
    <mergeCell ref="E32:F32"/>
    <mergeCell ref="G32:H32"/>
    <mergeCell ref="I32:J32"/>
    <mergeCell ref="K32:L32"/>
    <mergeCell ref="M32:N32"/>
    <mergeCell ref="C35:D35"/>
    <mergeCell ref="E35:F35"/>
    <mergeCell ref="G35:H35"/>
    <mergeCell ref="I35:J35"/>
    <mergeCell ref="K35:L35"/>
    <mergeCell ref="M35:N35"/>
    <mergeCell ref="C34:D34"/>
    <mergeCell ref="E34:F34"/>
    <mergeCell ref="G34:H34"/>
    <mergeCell ref="I34:J34"/>
    <mergeCell ref="K34:L34"/>
    <mergeCell ref="M34:N34"/>
    <mergeCell ref="C37:D37"/>
    <mergeCell ref="E37:F37"/>
    <mergeCell ref="G37:H37"/>
    <mergeCell ref="I37:J37"/>
    <mergeCell ref="K37:L37"/>
    <mergeCell ref="M37:N37"/>
    <mergeCell ref="C36:D36"/>
    <mergeCell ref="E36:F36"/>
    <mergeCell ref="G36:H36"/>
    <mergeCell ref="I36:J36"/>
    <mergeCell ref="K36:L36"/>
    <mergeCell ref="M36:N36"/>
    <mergeCell ref="A48:N48"/>
    <mergeCell ref="C45:D45"/>
    <mergeCell ref="C46:D46"/>
    <mergeCell ref="E45:F45"/>
    <mergeCell ref="E46:F46"/>
    <mergeCell ref="C42:D42"/>
    <mergeCell ref="E42:F42"/>
    <mergeCell ref="G42:H42"/>
    <mergeCell ref="I42:J42"/>
    <mergeCell ref="K42:L42"/>
    <mergeCell ref="M42:N42"/>
    <mergeCell ref="G45:H45"/>
    <mergeCell ref="G46:H46"/>
    <mergeCell ref="I45:J45"/>
    <mergeCell ref="I46:J46"/>
    <mergeCell ref="K45:L45"/>
    <mergeCell ref="K46:L46"/>
    <mergeCell ref="C43:D43"/>
    <mergeCell ref="E43:F43"/>
    <mergeCell ref="G43:H43"/>
    <mergeCell ref="I43:J43"/>
    <mergeCell ref="K43:L43"/>
    <mergeCell ref="M43:N43"/>
    <mergeCell ref="B44:C44"/>
    <mergeCell ref="C39:D39"/>
    <mergeCell ref="E39:F39"/>
    <mergeCell ref="G39:H39"/>
    <mergeCell ref="I39:J39"/>
    <mergeCell ref="K39:L39"/>
    <mergeCell ref="M39:N39"/>
    <mergeCell ref="C38:D38"/>
    <mergeCell ref="C41:D41"/>
    <mergeCell ref="E41:F41"/>
    <mergeCell ref="G41:H41"/>
    <mergeCell ref="I41:J41"/>
    <mergeCell ref="K41:L41"/>
    <mergeCell ref="M41:N41"/>
    <mergeCell ref="C40:D40"/>
    <mergeCell ref="E40:F40"/>
    <mergeCell ref="G40:H40"/>
    <mergeCell ref="I40:J40"/>
    <mergeCell ref="K40:L40"/>
    <mergeCell ref="M40:N40"/>
    <mergeCell ref="E38:F38"/>
    <mergeCell ref="G38:H38"/>
    <mergeCell ref="I38:J38"/>
    <mergeCell ref="K38:L38"/>
    <mergeCell ref="M38:N38"/>
  </mergeCell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DCF60-1F48-42FC-B90B-EC3C9F83B065}">
  <sheetPr>
    <pageSetUpPr fitToPage="1"/>
  </sheetPr>
  <dimension ref="A1:K11"/>
  <sheetViews>
    <sheetView zoomScaleNormal="100" workbookViewId="0">
      <selection activeCell="A2" sqref="A2:K2"/>
    </sheetView>
  </sheetViews>
  <sheetFormatPr defaultRowHeight="15" x14ac:dyDescent="0.25"/>
  <cols>
    <col min="1" max="1" width="20.85546875" customWidth="1"/>
    <col min="2" max="2" width="9.85546875" customWidth="1"/>
    <col min="3" max="3" width="10" customWidth="1"/>
    <col min="4" max="4" width="10.28515625" customWidth="1"/>
    <col min="5" max="5" width="10.42578125" customWidth="1"/>
    <col min="6" max="7" width="9.140625" customWidth="1"/>
    <col min="9" max="9" width="9.5703125" customWidth="1"/>
    <col min="11" max="11" width="8.5703125" customWidth="1"/>
  </cols>
  <sheetData>
    <row r="1" spans="1:11" x14ac:dyDescent="0.25">
      <c r="A1" s="105" t="s">
        <v>19</v>
      </c>
      <c r="B1" s="105"/>
      <c r="C1" s="105"/>
      <c r="D1" s="105"/>
      <c r="E1" s="105"/>
      <c r="F1" s="105"/>
      <c r="G1" s="105"/>
      <c r="H1" s="105"/>
      <c r="I1" s="105"/>
      <c r="J1" s="105"/>
      <c r="K1" s="105"/>
    </row>
    <row r="2" spans="1:11" ht="33.75" customHeight="1" x14ac:dyDescent="0.25">
      <c r="A2" s="113" t="s">
        <v>199</v>
      </c>
      <c r="B2" s="113"/>
      <c r="C2" s="113"/>
      <c r="D2" s="113"/>
      <c r="E2" s="113"/>
      <c r="F2" s="113"/>
      <c r="G2" s="113"/>
      <c r="H2" s="113"/>
      <c r="I2" s="113"/>
      <c r="J2" s="113"/>
      <c r="K2" s="113"/>
    </row>
    <row r="3" spans="1:11" ht="15" customHeight="1" x14ac:dyDescent="0.25">
      <c r="A3" s="114" t="s">
        <v>151</v>
      </c>
      <c r="B3" s="115" t="s">
        <v>152</v>
      </c>
      <c r="C3" s="115"/>
      <c r="D3" s="115"/>
      <c r="E3" s="115"/>
      <c r="F3" s="116" t="s">
        <v>153</v>
      </c>
      <c r="G3" s="116"/>
      <c r="H3" s="116" t="s">
        <v>153</v>
      </c>
      <c r="I3" s="116"/>
      <c r="J3" s="116" t="s">
        <v>153</v>
      </c>
      <c r="K3" s="116"/>
    </row>
    <row r="4" spans="1:11" x14ac:dyDescent="0.25">
      <c r="A4" s="114"/>
      <c r="B4" s="115"/>
      <c r="C4" s="115"/>
      <c r="D4" s="115"/>
      <c r="E4" s="115"/>
      <c r="F4" s="116" t="s">
        <v>20</v>
      </c>
      <c r="G4" s="116"/>
      <c r="H4" s="116" t="s">
        <v>21</v>
      </c>
      <c r="I4" s="116"/>
      <c r="J4" s="116" t="s">
        <v>22</v>
      </c>
      <c r="K4" s="116"/>
    </row>
    <row r="5" spans="1:11" x14ac:dyDescent="0.25">
      <c r="A5" s="114"/>
      <c r="B5" s="88">
        <v>2016</v>
      </c>
      <c r="C5" s="88">
        <v>2017</v>
      </c>
      <c r="D5" s="88">
        <v>2018</v>
      </c>
      <c r="E5" s="88" t="s">
        <v>3</v>
      </c>
      <c r="F5" s="23" t="s">
        <v>154</v>
      </c>
      <c r="G5" s="23" t="s">
        <v>5</v>
      </c>
      <c r="H5" s="23" t="s">
        <v>154</v>
      </c>
      <c r="I5" s="23" t="s">
        <v>5</v>
      </c>
      <c r="J5" s="23" t="s">
        <v>154</v>
      </c>
      <c r="K5" s="23" t="s">
        <v>5</v>
      </c>
    </row>
    <row r="6" spans="1:11" x14ac:dyDescent="0.25">
      <c r="A6" s="24" t="s">
        <v>23</v>
      </c>
      <c r="B6" s="25">
        <v>76100</v>
      </c>
      <c r="C6" s="25">
        <v>76601</v>
      </c>
      <c r="D6" s="25">
        <v>80735</v>
      </c>
      <c r="E6" s="25">
        <v>79413</v>
      </c>
      <c r="F6" s="25">
        <v>501</v>
      </c>
      <c r="G6" s="42">
        <v>7.0000000000000001E-3</v>
      </c>
      <c r="H6" s="25">
        <v>4134</v>
      </c>
      <c r="I6" s="42">
        <v>5.3999999999999999E-2</v>
      </c>
      <c r="J6" s="25">
        <v>-1322</v>
      </c>
      <c r="K6" s="42">
        <v>-1.6E-2</v>
      </c>
    </row>
    <row r="7" spans="1:11" x14ac:dyDescent="0.25">
      <c r="A7" s="24" t="s">
        <v>24</v>
      </c>
      <c r="B7" s="25">
        <v>104029</v>
      </c>
      <c r="C7" s="25">
        <v>105476</v>
      </c>
      <c r="D7" s="25">
        <v>108626</v>
      </c>
      <c r="E7" s="25">
        <v>104960</v>
      </c>
      <c r="F7" s="25">
        <v>1447</v>
      </c>
      <c r="G7" s="42">
        <v>1.4E-2</v>
      </c>
      <c r="H7" s="25">
        <v>3150</v>
      </c>
      <c r="I7" s="42">
        <v>0.03</v>
      </c>
      <c r="J7" s="25">
        <v>-3666</v>
      </c>
      <c r="K7" s="42">
        <v>-3.4000000000000002E-2</v>
      </c>
    </row>
    <row r="8" spans="1:11" x14ac:dyDescent="0.25">
      <c r="A8" s="24" t="s">
        <v>25</v>
      </c>
      <c r="B8" s="25">
        <v>121448</v>
      </c>
      <c r="C8" s="25">
        <v>123571</v>
      </c>
      <c r="D8" s="25">
        <v>121349</v>
      </c>
      <c r="E8" s="25">
        <v>121341</v>
      </c>
      <c r="F8" s="25">
        <v>2123</v>
      </c>
      <c r="G8" s="42">
        <v>1.7999999999999999E-2</v>
      </c>
      <c r="H8" s="25">
        <v>-2222</v>
      </c>
      <c r="I8" s="42">
        <v>-1.7999999999999999E-2</v>
      </c>
      <c r="J8" s="25">
        <v>-8</v>
      </c>
      <c r="K8" s="43">
        <v>-1E-4</v>
      </c>
    </row>
    <row r="9" spans="1:11" x14ac:dyDescent="0.25">
      <c r="A9" s="24" t="s">
        <v>26</v>
      </c>
      <c r="B9" s="25">
        <v>125193</v>
      </c>
      <c r="C9" s="25">
        <v>125664</v>
      </c>
      <c r="D9" s="25">
        <v>121957</v>
      </c>
      <c r="E9" s="25">
        <v>122808</v>
      </c>
      <c r="F9" s="25">
        <v>471</v>
      </c>
      <c r="G9" s="42">
        <v>4.0000000000000001E-3</v>
      </c>
      <c r="H9" s="25">
        <v>-3707</v>
      </c>
      <c r="I9" s="42">
        <v>-2.9000000000000001E-2</v>
      </c>
      <c r="J9" s="25">
        <v>851</v>
      </c>
      <c r="K9" s="42">
        <v>7.0000000000000001E-3</v>
      </c>
    </row>
    <row r="10" spans="1:11" x14ac:dyDescent="0.25">
      <c r="A10" s="87" t="s">
        <v>27</v>
      </c>
      <c r="B10" s="25">
        <v>106693</v>
      </c>
      <c r="C10" s="25">
        <v>107828</v>
      </c>
      <c r="D10" s="25">
        <v>108167</v>
      </c>
      <c r="E10" s="25">
        <v>107131</v>
      </c>
      <c r="F10" s="25">
        <v>1135</v>
      </c>
      <c r="G10" s="42">
        <v>1.0999999999999999E-2</v>
      </c>
      <c r="H10" s="25">
        <v>339</v>
      </c>
      <c r="I10" s="42" t="s">
        <v>158</v>
      </c>
      <c r="J10" s="25">
        <v>-1036</v>
      </c>
      <c r="K10" s="42">
        <v>-0.01</v>
      </c>
    </row>
    <row r="11" spans="1:11" x14ac:dyDescent="0.25">
      <c r="A11" s="112" t="s">
        <v>192</v>
      </c>
      <c r="B11" s="112"/>
      <c r="C11" s="112"/>
      <c r="D11" s="112"/>
      <c r="E11" s="112"/>
      <c r="F11" s="112"/>
      <c r="G11" s="112"/>
      <c r="H11" s="112"/>
      <c r="I11" s="112"/>
      <c r="J11" s="112"/>
      <c r="K11" s="112"/>
    </row>
  </sheetData>
  <mergeCells count="11">
    <mergeCell ref="A11:K11"/>
    <mergeCell ref="A1:K1"/>
    <mergeCell ref="A2:K2"/>
    <mergeCell ref="A3:A5"/>
    <mergeCell ref="B3:E4"/>
    <mergeCell ref="F3:G3"/>
    <mergeCell ref="H3:I3"/>
    <mergeCell ref="J3:K3"/>
    <mergeCell ref="F4:G4"/>
    <mergeCell ref="H4:I4"/>
    <mergeCell ref="J4:K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75BD9-7AB0-408C-B580-7757BF94DD92}">
  <sheetPr>
    <pageSetUpPr fitToPage="1"/>
  </sheetPr>
  <dimension ref="A1:K25"/>
  <sheetViews>
    <sheetView workbookViewId="0">
      <selection activeCell="E25" sqref="E25"/>
    </sheetView>
  </sheetViews>
  <sheetFormatPr defaultRowHeight="15" x14ac:dyDescent="0.25"/>
  <cols>
    <col min="1" max="1" width="17.7109375" customWidth="1"/>
    <col min="2" max="2" width="1.7109375" customWidth="1"/>
    <col min="3" max="3" width="12.42578125" customWidth="1"/>
    <col min="4" max="4" width="11.85546875" customWidth="1"/>
    <col min="5" max="5" width="11" customWidth="1"/>
    <col min="6" max="6" width="10.42578125" customWidth="1"/>
    <col min="7" max="7" width="10" customWidth="1"/>
    <col min="8" max="8" width="10.5703125" customWidth="1"/>
    <col min="9" max="9" width="25" customWidth="1"/>
    <col min="10" max="10" width="11.42578125" customWidth="1"/>
    <col min="11" max="11" width="14.42578125" customWidth="1"/>
  </cols>
  <sheetData>
    <row r="1" spans="1:10" x14ac:dyDescent="0.25">
      <c r="A1" s="105" t="s">
        <v>156</v>
      </c>
      <c r="B1" s="105"/>
      <c r="C1" s="105"/>
      <c r="D1" s="105"/>
      <c r="E1" s="105"/>
      <c r="F1" s="105"/>
      <c r="G1" s="105"/>
      <c r="H1" s="105"/>
      <c r="I1" s="105"/>
    </row>
    <row r="2" spans="1:10" ht="21.75" customHeight="1" x14ac:dyDescent="0.25">
      <c r="A2" s="117" t="s">
        <v>54</v>
      </c>
      <c r="B2" s="117"/>
      <c r="C2" s="117"/>
      <c r="D2" s="117"/>
      <c r="E2" s="117"/>
      <c r="F2" s="117"/>
      <c r="G2" s="117"/>
      <c r="H2" s="117"/>
      <c r="I2" s="117"/>
    </row>
    <row r="3" spans="1:10" ht="17.25" x14ac:dyDescent="0.25">
      <c r="A3" s="123" t="s">
        <v>157</v>
      </c>
      <c r="B3" s="124"/>
      <c r="C3" s="122" t="s">
        <v>17</v>
      </c>
      <c r="D3" s="122"/>
      <c r="E3" s="122"/>
      <c r="F3" s="127" t="s">
        <v>161</v>
      </c>
      <c r="G3" s="128"/>
      <c r="H3" s="122" t="s">
        <v>155</v>
      </c>
      <c r="I3" s="122"/>
    </row>
    <row r="4" spans="1:10" x14ac:dyDescent="0.25">
      <c r="A4" s="125"/>
      <c r="B4" s="126"/>
      <c r="C4" s="89">
        <v>2017</v>
      </c>
      <c r="D4" s="89">
        <v>2018</v>
      </c>
      <c r="E4" s="89" t="s">
        <v>3</v>
      </c>
      <c r="F4" s="89">
        <v>2018</v>
      </c>
      <c r="G4" s="89" t="s">
        <v>3</v>
      </c>
      <c r="H4" s="89">
        <v>2018</v>
      </c>
      <c r="I4" s="89" t="s">
        <v>3</v>
      </c>
      <c r="J4" s="3"/>
    </row>
    <row r="5" spans="1:10" x14ac:dyDescent="0.25">
      <c r="A5" s="129"/>
      <c r="B5" s="130"/>
      <c r="C5" s="7"/>
      <c r="D5" s="28"/>
      <c r="E5" s="28"/>
      <c r="F5" s="7"/>
      <c r="G5" s="7"/>
      <c r="H5" s="27"/>
      <c r="I5" s="7"/>
      <c r="J5" s="3"/>
    </row>
    <row r="6" spans="1:10" x14ac:dyDescent="0.25">
      <c r="A6" s="131" t="s">
        <v>49</v>
      </c>
      <c r="B6" s="132"/>
      <c r="C6" s="7"/>
      <c r="D6" s="28"/>
      <c r="E6" s="28"/>
      <c r="F6" s="7"/>
      <c r="G6" s="7"/>
      <c r="H6" s="27"/>
      <c r="I6" s="7"/>
      <c r="J6" s="3"/>
    </row>
    <row r="7" spans="1:10" x14ac:dyDescent="0.25">
      <c r="A7" s="118" t="s">
        <v>50</v>
      </c>
      <c r="B7" s="119"/>
      <c r="C7" s="38">
        <v>1334129</v>
      </c>
      <c r="D7" s="39">
        <v>1376681</v>
      </c>
      <c r="E7" s="39">
        <v>1397308</v>
      </c>
      <c r="F7" s="40">
        <v>3.1894966678634527E-2</v>
      </c>
      <c r="G7" s="40">
        <v>1.4983136979445493E-2</v>
      </c>
      <c r="H7" s="40">
        <v>0.12256361495509853</v>
      </c>
      <c r="I7" s="41">
        <v>0.11956562189581681</v>
      </c>
      <c r="J7" s="3"/>
    </row>
    <row r="8" spans="1:10" x14ac:dyDescent="0.25">
      <c r="A8" s="118" t="s">
        <v>51</v>
      </c>
      <c r="B8" s="119"/>
      <c r="C8" s="38">
        <v>4380420</v>
      </c>
      <c r="D8" s="39">
        <v>4425802</v>
      </c>
      <c r="E8" s="39">
        <v>4418144</v>
      </c>
      <c r="F8" s="40">
        <v>1.0360193771373521E-2</v>
      </c>
      <c r="G8" s="40">
        <v>-1.7303078628461011E-3</v>
      </c>
      <c r="H8" s="40">
        <v>0.11902023633230768</v>
      </c>
      <c r="I8" s="41">
        <v>0.12320060188169511</v>
      </c>
      <c r="J8" s="3"/>
    </row>
    <row r="9" spans="1:10" x14ac:dyDescent="0.25">
      <c r="A9" s="118" t="s">
        <v>52</v>
      </c>
      <c r="B9" s="119"/>
      <c r="C9" s="38">
        <v>788251</v>
      </c>
      <c r="D9" s="39">
        <v>872314</v>
      </c>
      <c r="E9" s="39">
        <v>959299</v>
      </c>
      <c r="F9" s="40">
        <v>0.10664496461152602</v>
      </c>
      <c r="G9" s="40">
        <v>9.9717532906728537E-2</v>
      </c>
      <c r="H9" s="40">
        <v>6.4825280804847799E-2</v>
      </c>
      <c r="I9" s="41">
        <v>6.6131623195687689E-2</v>
      </c>
    </row>
    <row r="10" spans="1:10" x14ac:dyDescent="0.25">
      <c r="A10" s="120" t="s">
        <v>17</v>
      </c>
      <c r="B10" s="121"/>
      <c r="C10" s="30">
        <f>SUM(C7:C9)</f>
        <v>6502800</v>
      </c>
      <c r="D10" s="30">
        <f>SUM(D7:D9)</f>
        <v>6674797</v>
      </c>
      <c r="E10" s="30">
        <f>SUM(E7:E9)</f>
        <v>6774751</v>
      </c>
      <c r="F10" s="31">
        <v>2.6449683213385002E-2</v>
      </c>
      <c r="G10" s="31">
        <v>1.4974837437003702E-2</v>
      </c>
      <c r="H10" s="31">
        <v>0.1126684451976592</v>
      </c>
      <c r="I10" s="32">
        <v>0.11436995987011184</v>
      </c>
    </row>
    <row r="11" spans="1:10" x14ac:dyDescent="0.25">
      <c r="A11" s="131" t="s">
        <v>53</v>
      </c>
      <c r="B11" s="132"/>
      <c r="C11" s="7"/>
      <c r="D11" s="28"/>
      <c r="E11" s="28"/>
      <c r="F11" s="7"/>
      <c r="G11" s="28"/>
      <c r="H11" s="7"/>
      <c r="I11" s="28"/>
    </row>
    <row r="12" spans="1:10" x14ac:dyDescent="0.25">
      <c r="A12" s="118" t="s">
        <v>50</v>
      </c>
      <c r="B12" s="119"/>
      <c r="C12" s="38">
        <v>1699341</v>
      </c>
      <c r="D12" s="39">
        <v>1780912</v>
      </c>
      <c r="E12" s="39">
        <v>1829526</v>
      </c>
      <c r="F12" s="40">
        <v>4.8001548835695719E-2</v>
      </c>
      <c r="G12" s="40">
        <v>2.7297249948341075E-2</v>
      </c>
      <c r="H12" s="40">
        <v>0.18511751282488972</v>
      </c>
      <c r="I12" s="41">
        <v>0.18962616546580918</v>
      </c>
    </row>
    <row r="13" spans="1:10" x14ac:dyDescent="0.25">
      <c r="A13" s="118" t="s">
        <v>51</v>
      </c>
      <c r="B13" s="119"/>
      <c r="C13" s="38">
        <v>5704193</v>
      </c>
      <c r="D13" s="39">
        <v>5751222</v>
      </c>
      <c r="E13" s="39">
        <v>5730992</v>
      </c>
      <c r="F13" s="40">
        <v>8.244636883780054E-3</v>
      </c>
      <c r="G13" s="40">
        <v>-3.5175133215167142E-3</v>
      </c>
      <c r="H13" s="40">
        <v>0.15697394397225495</v>
      </c>
      <c r="I13" s="41">
        <v>0.16206705575579236</v>
      </c>
    </row>
    <row r="14" spans="1:10" x14ac:dyDescent="0.25">
      <c r="A14" s="118" t="s">
        <v>52</v>
      </c>
      <c r="B14" s="119"/>
      <c r="C14" s="38">
        <v>1404415</v>
      </c>
      <c r="D14" s="39">
        <v>1510470</v>
      </c>
      <c r="E14" s="39">
        <v>1610569</v>
      </c>
      <c r="F14" s="40">
        <v>7.5515428131998019E-2</v>
      </c>
      <c r="G14" s="40">
        <v>6.6270101359179587E-2</v>
      </c>
      <c r="H14" s="40">
        <v>7.208749594497077E-2</v>
      </c>
      <c r="I14" s="41">
        <v>7.6823160013634928E-2</v>
      </c>
    </row>
    <row r="15" spans="1:10" x14ac:dyDescent="0.25">
      <c r="A15" s="120" t="s">
        <v>17</v>
      </c>
      <c r="B15" s="121"/>
      <c r="C15" s="30">
        <f>SUM(C12:C14)</f>
        <v>8807949</v>
      </c>
      <c r="D15" s="30">
        <f>SUM(D12:D14)</f>
        <v>9042604</v>
      </c>
      <c r="E15" s="30">
        <f>SUM(E12:E14)</f>
        <v>9171087</v>
      </c>
      <c r="F15" s="31">
        <v>2.6641275965607884E-2</v>
      </c>
      <c r="G15" s="31">
        <v>1.4208628399518546E-2</v>
      </c>
      <c r="H15" s="31">
        <v>0.14833735945973084</v>
      </c>
      <c r="I15" s="32">
        <v>0.15259477965916146</v>
      </c>
    </row>
    <row r="16" spans="1:10" x14ac:dyDescent="0.25">
      <c r="A16" s="131" t="s">
        <v>162</v>
      </c>
      <c r="B16" s="132"/>
      <c r="C16" s="7"/>
      <c r="D16" s="28"/>
      <c r="E16" s="28"/>
      <c r="F16" s="7"/>
      <c r="G16" s="28"/>
      <c r="H16" s="7"/>
      <c r="I16" s="28"/>
    </row>
    <row r="17" spans="1:11" x14ac:dyDescent="0.25">
      <c r="A17" s="134" t="s">
        <v>50</v>
      </c>
      <c r="B17" s="135"/>
      <c r="C17" s="35">
        <f>+C12+C7</f>
        <v>3033470</v>
      </c>
      <c r="D17" s="35">
        <f t="shared" ref="D17:E17" si="0">+D12+D7</f>
        <v>3157593</v>
      </c>
      <c r="E17" s="35">
        <f t="shared" si="0"/>
        <v>3226834</v>
      </c>
      <c r="F17" s="36">
        <v>4.0917826779233023E-2</v>
      </c>
      <c r="G17" s="36">
        <v>2.1928411926426236E-2</v>
      </c>
      <c r="H17" s="37">
        <v>0.15784459871807419</v>
      </c>
      <c r="I17" s="37">
        <v>0.15928802039398371</v>
      </c>
    </row>
    <row r="18" spans="1:11" x14ac:dyDescent="0.25">
      <c r="A18" s="134" t="s">
        <v>51</v>
      </c>
      <c r="B18" s="135"/>
      <c r="C18" s="35">
        <f t="shared" ref="C18:E20" si="1">+C13+C8</f>
        <v>10084613</v>
      </c>
      <c r="D18" s="35">
        <f t="shared" si="1"/>
        <v>10177024</v>
      </c>
      <c r="E18" s="35">
        <f t="shared" si="1"/>
        <v>10149136</v>
      </c>
      <c r="F18" s="36">
        <v>9.1635643331082709E-3</v>
      </c>
      <c r="G18" s="36">
        <v>-2.7402902852543139E-3</v>
      </c>
      <c r="H18" s="37">
        <v>0.14046856920058359</v>
      </c>
      <c r="I18" s="37">
        <v>0.14514762635952461</v>
      </c>
    </row>
    <row r="19" spans="1:11" x14ac:dyDescent="0.25">
      <c r="A19" s="134" t="s">
        <v>52</v>
      </c>
      <c r="B19" s="135"/>
      <c r="C19" s="35">
        <f t="shared" si="1"/>
        <v>2192666</v>
      </c>
      <c r="D19" s="35">
        <f t="shared" si="1"/>
        <v>2382784</v>
      </c>
      <c r="E19" s="35">
        <f t="shared" si="1"/>
        <v>2569868</v>
      </c>
      <c r="F19" s="36">
        <v>8.670632006881121E-2</v>
      </c>
      <c r="G19" s="36">
        <v>7.8514880073057403E-2</v>
      </c>
      <c r="H19" s="37">
        <v>6.942886975907174E-2</v>
      </c>
      <c r="I19" s="37">
        <v>7.2832145464280656E-2</v>
      </c>
    </row>
    <row r="20" spans="1:11" x14ac:dyDescent="0.25">
      <c r="A20" s="134" t="s">
        <v>77</v>
      </c>
      <c r="B20" s="135"/>
      <c r="C20" s="35">
        <f t="shared" si="1"/>
        <v>15310749</v>
      </c>
      <c r="D20" s="35">
        <f t="shared" si="1"/>
        <v>15717401</v>
      </c>
      <c r="E20" s="35">
        <f t="shared" si="1"/>
        <v>15945838</v>
      </c>
      <c r="F20" s="36">
        <v>2.655990245807047E-2</v>
      </c>
      <c r="G20" s="36">
        <v>1.453401869685707E-2</v>
      </c>
      <c r="H20" s="37">
        <v>0.13318964121358232</v>
      </c>
      <c r="I20" s="37">
        <v>0.13635457728844355</v>
      </c>
    </row>
    <row r="21" spans="1:11" x14ac:dyDescent="0.25">
      <c r="A21" s="3"/>
      <c r="B21" s="3"/>
      <c r="C21" s="3"/>
      <c r="D21" s="3"/>
      <c r="E21" s="3"/>
      <c r="F21" s="3"/>
      <c r="G21" s="3"/>
      <c r="H21" s="3"/>
      <c r="I21" s="3"/>
      <c r="J21" s="3"/>
      <c r="K21" s="3"/>
    </row>
    <row r="22" spans="1:11" x14ac:dyDescent="0.25">
      <c r="A22" s="133" t="s">
        <v>149</v>
      </c>
      <c r="B22" s="133"/>
      <c r="C22" s="133"/>
      <c r="D22" s="133"/>
      <c r="E22" s="3"/>
      <c r="F22" s="3"/>
      <c r="G22" s="3"/>
      <c r="H22" s="3"/>
      <c r="I22" s="3"/>
      <c r="J22" s="3"/>
      <c r="K22" s="3"/>
    </row>
    <row r="23" spans="1:11" x14ac:dyDescent="0.25">
      <c r="A23" s="133" t="s">
        <v>193</v>
      </c>
      <c r="B23" s="133"/>
      <c r="C23" s="133"/>
      <c r="D23" s="133"/>
      <c r="E23" s="3"/>
      <c r="F23" s="3"/>
      <c r="G23" s="3"/>
      <c r="H23" s="3"/>
      <c r="I23" s="3"/>
      <c r="J23" s="3"/>
      <c r="K23" s="3"/>
    </row>
    <row r="24" spans="1:11" x14ac:dyDescent="0.25">
      <c r="A24" s="3"/>
      <c r="B24" s="3"/>
      <c r="C24" s="3"/>
      <c r="D24" s="3"/>
      <c r="E24" s="3"/>
      <c r="F24" s="3"/>
      <c r="G24" s="3"/>
      <c r="H24" s="3"/>
      <c r="I24" s="3"/>
      <c r="J24" s="3"/>
      <c r="K24" s="3"/>
    </row>
    <row r="25" spans="1:11" x14ac:dyDescent="0.25">
      <c r="A25" s="3"/>
      <c r="B25" s="3"/>
      <c r="C25" s="3"/>
      <c r="D25" s="3"/>
      <c r="E25" s="3"/>
      <c r="F25" s="3"/>
      <c r="G25" s="3"/>
      <c r="H25" s="3"/>
      <c r="I25" s="3"/>
      <c r="J25" s="3"/>
      <c r="K25" s="3"/>
    </row>
  </sheetData>
  <mergeCells count="24">
    <mergeCell ref="A11:B11"/>
    <mergeCell ref="A12:B12"/>
    <mergeCell ref="A13:B13"/>
    <mergeCell ref="A14:B14"/>
    <mergeCell ref="A15:B15"/>
    <mergeCell ref="A22:D22"/>
    <mergeCell ref="A23:D23"/>
    <mergeCell ref="A16:B16"/>
    <mergeCell ref="A17:B17"/>
    <mergeCell ref="A18:B18"/>
    <mergeCell ref="A19:B19"/>
    <mergeCell ref="A20:B20"/>
    <mergeCell ref="A2:I2"/>
    <mergeCell ref="A1:I1"/>
    <mergeCell ref="A9:B9"/>
    <mergeCell ref="A10:B10"/>
    <mergeCell ref="C3:E3"/>
    <mergeCell ref="H3:I3"/>
    <mergeCell ref="A3:B4"/>
    <mergeCell ref="F3:G3"/>
    <mergeCell ref="A5:B5"/>
    <mergeCell ref="A6:B6"/>
    <mergeCell ref="A7:B7"/>
    <mergeCell ref="A8:B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7D953-990D-4840-BAED-DEAF232D0FC3}">
  <sheetPr>
    <pageSetUpPr fitToPage="1"/>
  </sheetPr>
  <dimension ref="A1:I34"/>
  <sheetViews>
    <sheetView workbookViewId="0">
      <selection sqref="A1:I2"/>
    </sheetView>
  </sheetViews>
  <sheetFormatPr defaultRowHeight="15" x14ac:dyDescent="0.25"/>
  <cols>
    <col min="2" max="2" width="11.140625" customWidth="1"/>
    <col min="3" max="3" width="11" customWidth="1"/>
    <col min="4" max="4" width="11.7109375" customWidth="1"/>
    <col min="5" max="5" width="11" customWidth="1"/>
    <col min="8" max="8" width="9.85546875" customWidth="1"/>
    <col min="9" max="9" width="19.140625" customWidth="1"/>
  </cols>
  <sheetData>
    <row r="1" spans="1:9" x14ac:dyDescent="0.25">
      <c r="A1" s="105" t="s">
        <v>159</v>
      </c>
      <c r="B1" s="105"/>
      <c r="C1" s="105"/>
      <c r="D1" s="105"/>
      <c r="E1" s="105"/>
      <c r="F1" s="105"/>
      <c r="G1" s="105"/>
      <c r="H1" s="105"/>
      <c r="I1" s="105"/>
    </row>
    <row r="2" spans="1:9" ht="28.5" customHeight="1" x14ac:dyDescent="0.25">
      <c r="A2" s="117" t="s">
        <v>160</v>
      </c>
      <c r="B2" s="117"/>
      <c r="C2" s="117"/>
      <c r="D2" s="117"/>
      <c r="E2" s="117"/>
      <c r="F2" s="117"/>
      <c r="G2" s="117"/>
      <c r="H2" s="117"/>
      <c r="I2" s="117"/>
    </row>
    <row r="3" spans="1:9" ht="17.25" x14ac:dyDescent="0.25">
      <c r="A3" s="123" t="s">
        <v>157</v>
      </c>
      <c r="B3" s="124"/>
      <c r="C3" s="127" t="s">
        <v>17</v>
      </c>
      <c r="D3" s="136"/>
      <c r="E3" s="128"/>
      <c r="F3" s="127" t="s">
        <v>161</v>
      </c>
      <c r="G3" s="128"/>
      <c r="H3" s="127" t="s">
        <v>155</v>
      </c>
      <c r="I3" s="128"/>
    </row>
    <row r="4" spans="1:9" x14ac:dyDescent="0.25">
      <c r="A4" s="125"/>
      <c r="B4" s="126"/>
      <c r="C4" s="89">
        <v>2017</v>
      </c>
      <c r="D4" s="89">
        <v>2018</v>
      </c>
      <c r="E4" s="89" t="s">
        <v>3</v>
      </c>
      <c r="F4" s="89">
        <v>2018</v>
      </c>
      <c r="G4" s="89" t="s">
        <v>3</v>
      </c>
      <c r="H4" s="89">
        <v>2018</v>
      </c>
      <c r="I4" s="89" t="s">
        <v>3</v>
      </c>
    </row>
    <row r="5" spans="1:9" x14ac:dyDescent="0.25">
      <c r="A5" s="129"/>
      <c r="B5" s="130"/>
      <c r="C5" s="7"/>
      <c r="D5" s="28"/>
      <c r="E5" s="28"/>
      <c r="F5" s="7"/>
      <c r="G5" s="7"/>
      <c r="H5" s="27"/>
      <c r="I5" s="7"/>
    </row>
    <row r="6" spans="1:9" x14ac:dyDescent="0.25">
      <c r="A6" s="131" t="s">
        <v>49</v>
      </c>
      <c r="B6" s="132"/>
      <c r="C6" s="7"/>
      <c r="D6" s="28"/>
      <c r="E6" s="28"/>
      <c r="F6" s="7"/>
      <c r="G6" s="7"/>
      <c r="H6" s="27"/>
      <c r="I6" s="7"/>
    </row>
    <row r="7" spans="1:9" x14ac:dyDescent="0.25">
      <c r="A7" s="118" t="s">
        <v>50</v>
      </c>
      <c r="B7" s="119"/>
      <c r="C7" s="38">
        <v>64688</v>
      </c>
      <c r="D7" s="39">
        <v>73207</v>
      </c>
      <c r="E7" s="39">
        <v>84446</v>
      </c>
      <c r="F7" s="40">
        <v>2.0430763219770175E-2</v>
      </c>
      <c r="G7" s="40">
        <v>2.3538685690282005E-2</v>
      </c>
      <c r="H7" s="40">
        <v>1.3195459450598987E-2</v>
      </c>
      <c r="I7" s="40">
        <v>1.4541837387206024E-2</v>
      </c>
    </row>
    <row r="8" spans="1:9" x14ac:dyDescent="0.25">
      <c r="A8" s="118" t="s">
        <v>51</v>
      </c>
      <c r="B8" s="119"/>
      <c r="C8" s="38">
        <v>1266687</v>
      </c>
      <c r="D8" s="39">
        <v>1245381</v>
      </c>
      <c r="E8" s="39">
        <v>1232861</v>
      </c>
      <c r="F8" s="40">
        <v>0.34756354350541069</v>
      </c>
      <c r="G8" s="40">
        <v>0.34365070670969333</v>
      </c>
      <c r="H8" s="40">
        <v>1.3793369258082467E-2</v>
      </c>
      <c r="I8" s="40">
        <v>1.4824055591019588E-2</v>
      </c>
    </row>
    <row r="9" spans="1:9" x14ac:dyDescent="0.25">
      <c r="A9" s="118" t="s">
        <v>52</v>
      </c>
      <c r="B9" s="119"/>
      <c r="C9" s="38">
        <v>739598</v>
      </c>
      <c r="D9" s="39">
        <v>779044</v>
      </c>
      <c r="E9" s="39">
        <v>800145</v>
      </c>
      <c r="F9" s="40">
        <v>0.21741723471502228</v>
      </c>
      <c r="G9" s="40">
        <v>0.22303438483351132</v>
      </c>
      <c r="H9" s="40">
        <v>9.1419740091702138E-3</v>
      </c>
      <c r="I9" s="40">
        <v>9.4557861387623496E-3</v>
      </c>
    </row>
    <row r="10" spans="1:9" x14ac:dyDescent="0.25">
      <c r="A10" s="120" t="s">
        <v>17</v>
      </c>
      <c r="B10" s="121"/>
      <c r="C10" s="30">
        <v>2070973</v>
      </c>
      <c r="D10" s="30">
        <v>2097632</v>
      </c>
      <c r="E10" s="30">
        <v>2117452</v>
      </c>
      <c r="F10" s="31">
        <v>0.58541154144020313</v>
      </c>
      <c r="G10" s="31">
        <v>0.59022377723348662</v>
      </c>
      <c r="H10" s="40">
        <v>1.2045010754984669E-2</v>
      </c>
      <c r="I10" s="40">
        <v>1.2784233125473447E-2</v>
      </c>
    </row>
    <row r="11" spans="1:9" x14ac:dyDescent="0.25">
      <c r="A11" s="131" t="s">
        <v>53</v>
      </c>
      <c r="B11" s="132"/>
      <c r="C11" s="7"/>
      <c r="D11" s="28"/>
      <c r="E11" s="28"/>
      <c r="F11" s="7"/>
      <c r="G11" s="28"/>
      <c r="H11" s="40"/>
      <c r="I11" s="40"/>
    </row>
    <row r="12" spans="1:9" x14ac:dyDescent="0.25">
      <c r="A12" s="118" t="s">
        <v>50</v>
      </c>
      <c r="B12" s="119"/>
      <c r="C12" s="38">
        <v>74947</v>
      </c>
      <c r="D12" s="39">
        <v>78106</v>
      </c>
      <c r="E12" s="39">
        <v>82633</v>
      </c>
      <c r="F12" s="40">
        <v>2.1797986422655884E-2</v>
      </c>
      <c r="G12" s="40">
        <v>2.303332561216722E-2</v>
      </c>
      <c r="H12" s="40">
        <v>7.7586869126571581E-3</v>
      </c>
      <c r="I12" s="40">
        <v>8.4832935994094364E-3</v>
      </c>
    </row>
    <row r="13" spans="1:9" x14ac:dyDescent="0.25">
      <c r="A13" s="118" t="s">
        <v>51</v>
      </c>
      <c r="B13" s="119"/>
      <c r="C13" s="38">
        <v>890478</v>
      </c>
      <c r="D13" s="39">
        <v>865601</v>
      </c>
      <c r="E13" s="39">
        <v>842750</v>
      </c>
      <c r="F13" s="40">
        <v>0.2415737439561283</v>
      </c>
      <c r="G13" s="40">
        <v>0.23491020729797932</v>
      </c>
      <c r="H13" s="40">
        <v>6.0836343765776606E-3</v>
      </c>
      <c r="I13" s="40">
        <v>6.2924948086621182E-3</v>
      </c>
    </row>
    <row r="14" spans="1:9" x14ac:dyDescent="0.25">
      <c r="A14" s="118" t="s">
        <v>52</v>
      </c>
      <c r="B14" s="119"/>
      <c r="C14" s="38">
        <v>525034</v>
      </c>
      <c r="D14" s="39">
        <v>541836</v>
      </c>
      <c r="E14" s="39">
        <v>544706</v>
      </c>
      <c r="F14" s="40">
        <v>0.15121672818101264</v>
      </c>
      <c r="G14" s="40">
        <v>0.1518326898563668</v>
      </c>
      <c r="H14" s="40">
        <v>6.2694246967717167E-3</v>
      </c>
      <c r="I14" s="40">
        <v>6.3979467823009105E-3</v>
      </c>
    </row>
    <row r="15" spans="1:9" x14ac:dyDescent="0.25">
      <c r="A15" s="120" t="s">
        <v>17</v>
      </c>
      <c r="B15" s="121"/>
      <c r="C15" s="30">
        <v>1490459</v>
      </c>
      <c r="D15" s="30">
        <v>1485543</v>
      </c>
      <c r="E15" s="30">
        <v>1470089</v>
      </c>
      <c r="F15" s="31">
        <v>0.41458845855979681</v>
      </c>
      <c r="G15" s="31">
        <v>0.40977622276651332</v>
      </c>
      <c r="H15" s="40">
        <v>6.239469338820889E-3</v>
      </c>
      <c r="I15" s="40">
        <v>6.4547112453735792E-3</v>
      </c>
    </row>
    <row r="16" spans="1:9" x14ac:dyDescent="0.25">
      <c r="A16" s="131" t="s">
        <v>162</v>
      </c>
      <c r="B16" s="132"/>
      <c r="C16" s="7"/>
      <c r="D16" s="28"/>
      <c r="E16" s="28"/>
      <c r="F16" s="7"/>
      <c r="G16" s="28"/>
      <c r="H16" s="40"/>
      <c r="I16" s="40"/>
    </row>
    <row r="17" spans="1:9" x14ac:dyDescent="0.25">
      <c r="A17" s="134" t="s">
        <v>50</v>
      </c>
      <c r="B17" s="135"/>
      <c r="C17" s="35">
        <v>139635</v>
      </c>
      <c r="D17" s="35">
        <v>151313</v>
      </c>
      <c r="E17" s="35">
        <v>167079</v>
      </c>
      <c r="F17" s="36">
        <v>4.222874964242606E-2</v>
      </c>
      <c r="G17" s="36">
        <v>4.6572011302449229E-2</v>
      </c>
      <c r="H17" s="40">
        <v>1.0389061085300006E-2</v>
      </c>
      <c r="I17" s="40">
        <v>1.1545436589876645E-2</v>
      </c>
    </row>
    <row r="18" spans="1:9" x14ac:dyDescent="0.25">
      <c r="A18" s="134" t="s">
        <v>51</v>
      </c>
      <c r="B18" s="135"/>
      <c r="C18" s="35">
        <v>2157165</v>
      </c>
      <c r="D18" s="35">
        <v>2110982</v>
      </c>
      <c r="E18" s="35">
        <v>2075611</v>
      </c>
      <c r="F18" s="36">
        <v>0.58913728746153904</v>
      </c>
      <c r="G18" s="36">
        <v>0.57856091400767262</v>
      </c>
      <c r="H18" s="40">
        <v>1.0632018652930248E-2</v>
      </c>
      <c r="I18" s="40">
        <v>1.1360028444636303E-2</v>
      </c>
    </row>
    <row r="19" spans="1:9" x14ac:dyDescent="0.25">
      <c r="A19" s="134" t="s">
        <v>52</v>
      </c>
      <c r="B19" s="135"/>
      <c r="C19" s="35">
        <v>1264632</v>
      </c>
      <c r="D19" s="35">
        <v>1320880</v>
      </c>
      <c r="E19" s="35">
        <v>1344851</v>
      </c>
      <c r="F19" s="36">
        <v>0.36863396289603495</v>
      </c>
      <c r="G19" s="36">
        <v>0.37486707468987812</v>
      </c>
      <c r="H19" s="40">
        <v>7.9636303070680144E-3</v>
      </c>
      <c r="I19" s="40">
        <v>8.2172671916814575E-3</v>
      </c>
    </row>
    <row r="20" spans="1:9" x14ac:dyDescent="0.25">
      <c r="A20" s="134" t="s">
        <v>77</v>
      </c>
      <c r="B20" s="135"/>
      <c r="C20" s="35">
        <v>3561432</v>
      </c>
      <c r="D20" s="35">
        <v>3583175</v>
      </c>
      <c r="E20" s="35">
        <v>3587541</v>
      </c>
      <c r="F20" s="36">
        <v>1</v>
      </c>
      <c r="G20" s="36">
        <v>1</v>
      </c>
      <c r="H20" s="40">
        <v>9.6381002881522678E-3</v>
      </c>
      <c r="I20" s="40">
        <v>1.0190545557528123E-2</v>
      </c>
    </row>
    <row r="21" spans="1:9" x14ac:dyDescent="0.25">
      <c r="A21" s="3"/>
      <c r="B21" s="3"/>
      <c r="C21" s="3"/>
      <c r="D21" s="3"/>
      <c r="E21" s="3"/>
      <c r="F21" s="3"/>
      <c r="G21" s="3"/>
      <c r="H21" s="3"/>
      <c r="I21" s="3"/>
    </row>
    <row r="22" spans="1:9" x14ac:dyDescent="0.25">
      <c r="A22" s="137" t="s">
        <v>149</v>
      </c>
      <c r="B22" s="137"/>
      <c r="C22" s="137"/>
      <c r="D22" s="137"/>
      <c r="E22" s="3"/>
      <c r="F22" s="3"/>
      <c r="G22" s="3"/>
      <c r="H22" s="3"/>
      <c r="I22" s="3"/>
    </row>
    <row r="23" spans="1:9" x14ac:dyDescent="0.25">
      <c r="A23" s="133" t="s">
        <v>193</v>
      </c>
      <c r="B23" s="133"/>
      <c r="C23" s="133"/>
      <c r="D23" s="13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34" spans="5:5" x14ac:dyDescent="0.25">
      <c r="E34" s="21"/>
    </row>
  </sheetData>
  <mergeCells count="24">
    <mergeCell ref="A22:D22"/>
    <mergeCell ref="A23:D23"/>
    <mergeCell ref="A17:B17"/>
    <mergeCell ref="A18:B18"/>
    <mergeCell ref="A19:B19"/>
    <mergeCell ref="A20:B20"/>
    <mergeCell ref="A16:B16"/>
    <mergeCell ref="A5:B5"/>
    <mergeCell ref="A6:B6"/>
    <mergeCell ref="A7:B7"/>
    <mergeCell ref="A8:B8"/>
    <mergeCell ref="A9:B9"/>
    <mergeCell ref="A10:B10"/>
    <mergeCell ref="A11:B11"/>
    <mergeCell ref="A12:B12"/>
    <mergeCell ref="A13:B13"/>
    <mergeCell ref="A14:B14"/>
    <mergeCell ref="A15:B15"/>
    <mergeCell ref="A1:I1"/>
    <mergeCell ref="A2:I2"/>
    <mergeCell ref="A3:B4"/>
    <mergeCell ref="C3:E3"/>
    <mergeCell ref="F3:G3"/>
    <mergeCell ref="H3:I3"/>
  </mergeCells>
  <pageMargins left="0.7" right="0.7" top="0.75" bottom="0.75" header="0.3" footer="0.3"/>
  <pageSetup paperSize="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FD92-6C1A-42AA-BE66-B72E42F601BB}">
  <sheetPr>
    <pageSetUpPr fitToPage="1"/>
  </sheetPr>
  <dimension ref="A1:K24"/>
  <sheetViews>
    <sheetView workbookViewId="0">
      <selection activeCell="A2" sqref="A2:I2"/>
    </sheetView>
  </sheetViews>
  <sheetFormatPr defaultRowHeight="15" x14ac:dyDescent="0.25"/>
  <cols>
    <col min="2" max="2" width="10.42578125" customWidth="1"/>
    <col min="3" max="3" width="12.140625" customWidth="1"/>
    <col min="4" max="4" width="12.28515625" customWidth="1"/>
    <col min="5" max="5" width="11.5703125" customWidth="1"/>
    <col min="9" max="9" width="18.5703125" customWidth="1"/>
  </cols>
  <sheetData>
    <row r="1" spans="1:9" x14ac:dyDescent="0.25">
      <c r="A1" s="105" t="s">
        <v>163</v>
      </c>
      <c r="B1" s="105"/>
      <c r="C1" s="105"/>
      <c r="D1" s="105"/>
      <c r="E1" s="105"/>
      <c r="F1" s="105"/>
      <c r="G1" s="105"/>
      <c r="H1" s="105"/>
      <c r="I1" s="105"/>
    </row>
    <row r="2" spans="1:9" ht="27" customHeight="1" x14ac:dyDescent="0.25">
      <c r="A2" s="117" t="s">
        <v>164</v>
      </c>
      <c r="B2" s="117"/>
      <c r="C2" s="117"/>
      <c r="D2" s="117"/>
      <c r="E2" s="117"/>
      <c r="F2" s="117"/>
      <c r="G2" s="117"/>
      <c r="H2" s="117"/>
      <c r="I2" s="117"/>
    </row>
    <row r="3" spans="1:9" ht="17.25" x14ac:dyDescent="0.25">
      <c r="A3" s="139" t="s">
        <v>157</v>
      </c>
      <c r="B3" s="139"/>
      <c r="C3" s="122" t="s">
        <v>17</v>
      </c>
      <c r="D3" s="122"/>
      <c r="E3" s="122"/>
      <c r="F3" s="122" t="s">
        <v>161</v>
      </c>
      <c r="G3" s="122"/>
      <c r="H3" s="122" t="s">
        <v>155</v>
      </c>
      <c r="I3" s="122"/>
    </row>
    <row r="4" spans="1:9" x14ac:dyDescent="0.25">
      <c r="A4" s="139"/>
      <c r="B4" s="139"/>
      <c r="C4" s="89">
        <v>2017</v>
      </c>
      <c r="D4" s="89">
        <v>2018</v>
      </c>
      <c r="E4" s="89" t="s">
        <v>3</v>
      </c>
      <c r="F4" s="89">
        <v>2018</v>
      </c>
      <c r="G4" s="89" t="s">
        <v>3</v>
      </c>
      <c r="H4" s="89">
        <v>2018</v>
      </c>
      <c r="I4" s="89" t="s">
        <v>3</v>
      </c>
    </row>
    <row r="5" spans="1:9" x14ac:dyDescent="0.25">
      <c r="A5" s="140"/>
      <c r="B5" s="140"/>
      <c r="C5" s="7"/>
      <c r="D5" s="28"/>
      <c r="E5" s="28"/>
      <c r="F5" s="7"/>
      <c r="G5" s="7"/>
      <c r="H5" s="27"/>
      <c r="I5" s="7"/>
    </row>
    <row r="6" spans="1:9" x14ac:dyDescent="0.25">
      <c r="A6" s="139" t="s">
        <v>49</v>
      </c>
      <c r="B6" s="139"/>
      <c r="C6" s="7"/>
      <c r="D6" s="28"/>
      <c r="E6" s="28"/>
      <c r="F6" s="7"/>
      <c r="G6" s="7"/>
      <c r="H6" s="27"/>
      <c r="I6" s="7"/>
    </row>
    <row r="7" spans="1:9" x14ac:dyDescent="0.25">
      <c r="A7" s="141" t="s">
        <v>50</v>
      </c>
      <c r="B7" s="141"/>
      <c r="C7" s="38">
        <v>1363541</v>
      </c>
      <c r="D7" s="39">
        <v>1412469</v>
      </c>
      <c r="E7" s="39">
        <v>1441855</v>
      </c>
      <c r="F7" s="40">
        <v>3.5883042754123275E-2</v>
      </c>
      <c r="G7" s="40">
        <v>2.0804704386432553E-2</v>
      </c>
      <c r="H7" s="40">
        <v>0.11973784911385665</v>
      </c>
      <c r="I7" s="40">
        <v>0.11626481164888286</v>
      </c>
    </row>
    <row r="8" spans="1:9" x14ac:dyDescent="0.25">
      <c r="A8" s="141" t="s">
        <v>51</v>
      </c>
      <c r="B8" s="141"/>
      <c r="C8" s="38">
        <v>5412497</v>
      </c>
      <c r="D8" s="39">
        <v>5428490</v>
      </c>
      <c r="E8" s="39">
        <v>5403985</v>
      </c>
      <c r="F8" s="40">
        <v>2.9548284276185279E-3</v>
      </c>
      <c r="G8" s="40">
        <v>-4.5141466595683142E-3</v>
      </c>
      <c r="H8" s="40">
        <v>9.9271620653257162E-2</v>
      </c>
      <c r="I8" s="40">
        <v>0.10310705895741754</v>
      </c>
    </row>
    <row r="9" spans="1:9" x14ac:dyDescent="0.25">
      <c r="A9" s="141" t="s">
        <v>52</v>
      </c>
      <c r="B9" s="141"/>
      <c r="C9" s="38">
        <v>1494617</v>
      </c>
      <c r="D9" s="39">
        <v>1613214</v>
      </c>
      <c r="E9" s="39">
        <v>1718718</v>
      </c>
      <c r="F9" s="40">
        <v>7.9349425304275273E-2</v>
      </c>
      <c r="G9" s="40">
        <v>6.5399878751362189E-2</v>
      </c>
      <c r="H9" s="40">
        <v>3.897003125437791E-2</v>
      </c>
      <c r="I9" s="40">
        <v>4.0785632081586393E-2</v>
      </c>
    </row>
    <row r="10" spans="1:9" x14ac:dyDescent="0.25">
      <c r="A10" s="138" t="s">
        <v>17</v>
      </c>
      <c r="B10" s="138"/>
      <c r="C10" s="30">
        <v>8270655</v>
      </c>
      <c r="D10" s="30">
        <v>8454173</v>
      </c>
      <c r="E10" s="30">
        <v>8564558</v>
      </c>
      <c r="F10" s="31">
        <v>2.2189052741288327E-2</v>
      </c>
      <c r="G10" s="31">
        <v>1.3056865526645835E-2</v>
      </c>
      <c r="H10" s="40">
        <v>9.1184318087647362E-2</v>
      </c>
      <c r="I10" s="40">
        <v>9.2815647929525374E-2</v>
      </c>
    </row>
    <row r="11" spans="1:9" x14ac:dyDescent="0.25">
      <c r="A11" s="139" t="s">
        <v>53</v>
      </c>
      <c r="B11" s="139"/>
      <c r="C11" s="7"/>
      <c r="D11" s="28"/>
      <c r="E11" s="28"/>
      <c r="F11" s="7"/>
      <c r="G11" s="28"/>
      <c r="H11" s="40"/>
      <c r="I11" s="40"/>
    </row>
    <row r="12" spans="1:9" x14ac:dyDescent="0.25">
      <c r="A12" s="141" t="s">
        <v>50</v>
      </c>
      <c r="B12" s="141"/>
      <c r="C12" s="38">
        <v>1759470</v>
      </c>
      <c r="D12" s="39">
        <v>1842370</v>
      </c>
      <c r="E12" s="39">
        <v>1894921</v>
      </c>
      <c r="F12" s="40">
        <v>4.7116461207068035E-2</v>
      </c>
      <c r="G12" s="40">
        <v>2.8523586467430539E-2</v>
      </c>
      <c r="H12" s="40">
        <v>0.17915131054022806</v>
      </c>
      <c r="I12" s="40">
        <v>0.18332584841267788</v>
      </c>
    </row>
    <row r="13" spans="1:9" x14ac:dyDescent="0.25">
      <c r="A13" s="141" t="s">
        <v>51</v>
      </c>
      <c r="B13" s="141"/>
      <c r="C13" s="38">
        <v>6501310</v>
      </c>
      <c r="D13" s="39">
        <v>6520232</v>
      </c>
      <c r="E13" s="39">
        <v>6473313</v>
      </c>
      <c r="F13" s="40">
        <v>2.9104903473299998E-3</v>
      </c>
      <c r="G13" s="40">
        <v>-7.1959095934009711E-3</v>
      </c>
      <c r="H13" s="40">
        <v>0.13911238127723063</v>
      </c>
      <c r="I13" s="40">
        <v>0.14413608611231993</v>
      </c>
    </row>
    <row r="14" spans="1:9" x14ac:dyDescent="0.25">
      <c r="A14" s="141" t="s">
        <v>52</v>
      </c>
      <c r="B14" s="141"/>
      <c r="C14" s="38">
        <v>1899833</v>
      </c>
      <c r="D14" s="39">
        <v>2019954</v>
      </c>
      <c r="E14" s="39">
        <v>2121902</v>
      </c>
      <c r="F14" s="40">
        <v>6.3227136279873017E-2</v>
      </c>
      <c r="G14" s="40">
        <v>5.0470456257914784E-2</v>
      </c>
      <c r="H14" s="40">
        <v>5.5445817082963277E-2</v>
      </c>
      <c r="I14" s="40">
        <v>5.9805306748379521E-2</v>
      </c>
    </row>
    <row r="15" spans="1:9" x14ac:dyDescent="0.25">
      <c r="A15" s="138" t="s">
        <v>17</v>
      </c>
      <c r="B15" s="138"/>
      <c r="C15" s="30">
        <v>10160613</v>
      </c>
      <c r="D15" s="30">
        <v>10382556</v>
      </c>
      <c r="E15" s="30">
        <v>10490136</v>
      </c>
      <c r="F15" s="31">
        <v>2.1843465546812973E-2</v>
      </c>
      <c r="G15" s="31">
        <v>1.0361610378022522E-2</v>
      </c>
      <c r="H15" s="40">
        <v>0.12993967959334868</v>
      </c>
      <c r="I15" s="40">
        <v>0.13415717393940366</v>
      </c>
    </row>
    <row r="16" spans="1:9" x14ac:dyDescent="0.25">
      <c r="A16" s="139" t="s">
        <v>162</v>
      </c>
      <c r="B16" s="139"/>
      <c r="C16" s="7"/>
      <c r="D16" s="28"/>
      <c r="E16" s="28"/>
      <c r="F16" s="7"/>
      <c r="G16" s="28"/>
      <c r="H16" s="40"/>
      <c r="I16" s="40"/>
    </row>
    <row r="17" spans="1:11" x14ac:dyDescent="0.25">
      <c r="A17" s="143" t="s">
        <v>50</v>
      </c>
      <c r="B17" s="143"/>
      <c r="C17" s="35">
        <v>3123011</v>
      </c>
      <c r="D17" s="35">
        <v>3254839</v>
      </c>
      <c r="E17" s="35">
        <v>3336776</v>
      </c>
      <c r="F17" s="36">
        <v>4.2211826983638547E-2</v>
      </c>
      <c r="G17" s="36">
        <v>2.5173902610851104E-2</v>
      </c>
      <c r="H17" s="40">
        <v>0.15336826184029378</v>
      </c>
      <c r="I17" s="40">
        <v>0.15434808929337779</v>
      </c>
    </row>
    <row r="18" spans="1:11" x14ac:dyDescent="0.25">
      <c r="A18" s="143" t="s">
        <v>51</v>
      </c>
      <c r="B18" s="143"/>
      <c r="C18" s="35">
        <v>11913807</v>
      </c>
      <c r="D18" s="35">
        <v>11948722</v>
      </c>
      <c r="E18" s="35">
        <v>11877298</v>
      </c>
      <c r="F18" s="36">
        <v>2.9306333399559017E-3</v>
      </c>
      <c r="G18" s="36">
        <v>-5.9775430376570815E-3</v>
      </c>
      <c r="H18" s="40">
        <v>0.12101210489289148</v>
      </c>
      <c r="I18" s="40">
        <v>0.12546851986032515</v>
      </c>
    </row>
    <row r="19" spans="1:11" x14ac:dyDescent="0.25">
      <c r="A19" s="143" t="s">
        <v>52</v>
      </c>
      <c r="B19" s="143"/>
      <c r="C19" s="35">
        <v>3394450</v>
      </c>
      <c r="D19" s="35">
        <v>3633168</v>
      </c>
      <c r="E19" s="35">
        <v>3840620</v>
      </c>
      <c r="F19" s="36">
        <v>7.0325973279912801E-2</v>
      </c>
      <c r="G19" s="36">
        <v>5.7099479022164681E-2</v>
      </c>
      <c r="H19" s="40">
        <v>4.813017179497342E-2</v>
      </c>
      <c r="I19" s="40">
        <v>5.1293801521629323E-2</v>
      </c>
    </row>
    <row r="20" spans="1:11" x14ac:dyDescent="0.25">
      <c r="A20" s="143" t="s">
        <v>77</v>
      </c>
      <c r="B20" s="143"/>
      <c r="C20" s="35">
        <v>18431268</v>
      </c>
      <c r="D20" s="35">
        <v>18836729</v>
      </c>
      <c r="E20" s="35">
        <v>19054694</v>
      </c>
      <c r="F20" s="36">
        <v>2.1998540740658754E-2</v>
      </c>
      <c r="G20" s="36">
        <v>1.15712765204617E-2</v>
      </c>
      <c r="H20" s="40">
        <v>0.11254576099703935</v>
      </c>
      <c r="I20" s="40">
        <v>0.1155753012879661</v>
      </c>
    </row>
    <row r="21" spans="1:11" x14ac:dyDescent="0.25">
      <c r="A21" s="3"/>
      <c r="B21" s="3"/>
      <c r="C21" s="3"/>
      <c r="D21" s="3"/>
      <c r="E21" s="3"/>
      <c r="F21" s="3"/>
      <c r="G21" s="3"/>
      <c r="H21" s="3"/>
      <c r="I21" s="3"/>
      <c r="J21" s="21"/>
      <c r="K21" s="21"/>
    </row>
    <row r="22" spans="1:11" x14ac:dyDescent="0.25">
      <c r="A22" s="133" t="s">
        <v>149</v>
      </c>
      <c r="B22" s="133"/>
      <c r="C22" s="133"/>
      <c r="D22" s="133"/>
      <c r="E22" s="99"/>
      <c r="F22" s="99"/>
      <c r="G22" s="99"/>
      <c r="H22" s="99"/>
      <c r="I22" s="99"/>
      <c r="J22" s="21"/>
      <c r="K22" s="21"/>
    </row>
    <row r="23" spans="1:11" ht="51.75" customHeight="1" x14ac:dyDescent="0.25">
      <c r="A23" s="142" t="s">
        <v>194</v>
      </c>
      <c r="B23" s="142"/>
      <c r="C23" s="142"/>
      <c r="D23" s="142"/>
      <c r="E23" s="142"/>
      <c r="F23" s="142"/>
      <c r="G23" s="142"/>
      <c r="H23" s="142"/>
      <c r="I23" s="142"/>
      <c r="J23" s="44"/>
      <c r="K23" s="44"/>
    </row>
    <row r="24" spans="1:11" ht="26.25" customHeight="1" x14ac:dyDescent="0.25">
      <c r="A24" s="98" t="s">
        <v>195</v>
      </c>
      <c r="B24" s="99"/>
      <c r="C24" s="99"/>
      <c r="D24" s="99"/>
      <c r="E24" s="99"/>
      <c r="F24" s="99"/>
      <c r="G24" s="99"/>
      <c r="H24" s="99"/>
      <c r="I24" s="99"/>
      <c r="J24" s="3"/>
      <c r="K24" s="3"/>
    </row>
  </sheetData>
  <mergeCells count="24">
    <mergeCell ref="A23:I23"/>
    <mergeCell ref="A11:B11"/>
    <mergeCell ref="A12:B12"/>
    <mergeCell ref="A13:B13"/>
    <mergeCell ref="A14:B14"/>
    <mergeCell ref="A15:B15"/>
    <mergeCell ref="A16:B16"/>
    <mergeCell ref="A17:B17"/>
    <mergeCell ref="A18:B18"/>
    <mergeCell ref="A19:B19"/>
    <mergeCell ref="A20:B20"/>
    <mergeCell ref="A22:D22"/>
    <mergeCell ref="A10:B10"/>
    <mergeCell ref="A1:I1"/>
    <mergeCell ref="A2:I2"/>
    <mergeCell ref="A3:B4"/>
    <mergeCell ref="C3:E3"/>
    <mergeCell ref="F3:G3"/>
    <mergeCell ref="H3:I3"/>
    <mergeCell ref="A5:B5"/>
    <mergeCell ref="A6:B6"/>
    <mergeCell ref="A7:B7"/>
    <mergeCell ref="A8:B8"/>
    <mergeCell ref="A9:B9"/>
  </mergeCells>
  <pageMargins left="0.7" right="0.7" top="0.75" bottom="0.75" header="0.3" footer="0.3"/>
  <pageSetup paperSize="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68BA8-10CB-47B4-A2C3-6EC991214F21}">
  <sheetPr>
    <pageSetUpPr fitToPage="1"/>
  </sheetPr>
  <dimension ref="A1:J33"/>
  <sheetViews>
    <sheetView workbookViewId="0">
      <selection sqref="A1:J2"/>
    </sheetView>
  </sheetViews>
  <sheetFormatPr defaultRowHeight="15" x14ac:dyDescent="0.25"/>
  <cols>
    <col min="1" max="1" width="18.140625" customWidth="1"/>
    <col min="2" max="2" width="11" customWidth="1"/>
    <col min="3" max="3" width="10.140625" customWidth="1"/>
    <col min="4" max="4" width="10.28515625" customWidth="1"/>
    <col min="5" max="5" width="14.28515625" customWidth="1"/>
    <col min="6" max="6" width="7.7109375" customWidth="1"/>
    <col min="7" max="7" width="12.28515625" customWidth="1"/>
    <col min="8" max="8" width="17.140625" customWidth="1"/>
    <col min="9" max="9" width="10" customWidth="1"/>
    <col min="10" max="10" width="20.7109375" customWidth="1"/>
  </cols>
  <sheetData>
    <row r="1" spans="1:10" x14ac:dyDescent="0.25">
      <c r="A1" s="160" t="s">
        <v>78</v>
      </c>
      <c r="B1" s="160"/>
      <c r="C1" s="160"/>
      <c r="D1" s="160"/>
      <c r="E1" s="160"/>
      <c r="F1" s="160"/>
      <c r="G1" s="160"/>
      <c r="H1" s="160"/>
      <c r="I1" s="160"/>
      <c r="J1" s="160"/>
    </row>
    <row r="2" spans="1:10" ht="21" customHeight="1" x14ac:dyDescent="0.25">
      <c r="A2" s="145" t="s">
        <v>165</v>
      </c>
      <c r="B2" s="145"/>
      <c r="C2" s="145"/>
      <c r="D2" s="145"/>
      <c r="E2" s="145"/>
      <c r="F2" s="145"/>
      <c r="G2" s="145"/>
      <c r="H2" s="145"/>
      <c r="I2" s="145"/>
      <c r="J2" s="145"/>
    </row>
    <row r="3" spans="1:10" x14ac:dyDescent="0.25">
      <c r="A3" s="150" t="s">
        <v>80</v>
      </c>
      <c r="B3" s="146">
        <v>2017</v>
      </c>
      <c r="C3" s="146">
        <v>2018</v>
      </c>
      <c r="D3" s="146" t="s">
        <v>3</v>
      </c>
      <c r="E3" s="148" t="s">
        <v>79</v>
      </c>
      <c r="F3" s="144" t="s">
        <v>55</v>
      </c>
      <c r="G3" s="144"/>
      <c r="H3" s="144"/>
      <c r="I3" s="144"/>
      <c r="J3" s="144"/>
    </row>
    <row r="4" spans="1:10" ht="17.25" x14ac:dyDescent="0.25">
      <c r="A4" s="151"/>
      <c r="B4" s="147"/>
      <c r="C4" s="147"/>
      <c r="D4" s="147"/>
      <c r="E4" s="149"/>
      <c r="F4" s="53" t="s">
        <v>167</v>
      </c>
      <c r="G4" s="53" t="s">
        <v>166</v>
      </c>
      <c r="H4" s="53" t="s">
        <v>168</v>
      </c>
      <c r="I4" s="53" t="s">
        <v>115</v>
      </c>
      <c r="J4" s="53" t="s">
        <v>110</v>
      </c>
    </row>
    <row r="5" spans="1:10" x14ac:dyDescent="0.25">
      <c r="A5" s="45"/>
      <c r="B5" s="45"/>
      <c r="C5" s="45"/>
      <c r="D5" s="45"/>
      <c r="E5" s="45"/>
      <c r="F5" s="45"/>
      <c r="G5" s="45"/>
      <c r="H5" s="45"/>
      <c r="I5" s="45"/>
      <c r="J5" s="45"/>
    </row>
    <row r="6" spans="1:10" x14ac:dyDescent="0.25">
      <c r="A6" s="45" t="s">
        <v>56</v>
      </c>
      <c r="B6" s="46">
        <v>1170525</v>
      </c>
      <c r="C6" s="46">
        <v>1199855</v>
      </c>
      <c r="D6" s="47">
        <v>1213196</v>
      </c>
      <c r="E6" s="48">
        <v>1.1118843526926171E-2</v>
      </c>
      <c r="F6" s="48">
        <v>0.44701762946795076</v>
      </c>
      <c r="G6" s="48">
        <v>0.13286641235216734</v>
      </c>
      <c r="H6" s="48">
        <v>0.19056937213772548</v>
      </c>
      <c r="I6" s="48">
        <v>0.70851041381606927</v>
      </c>
      <c r="J6" s="48">
        <v>0.78840846821123711</v>
      </c>
    </row>
    <row r="7" spans="1:10" x14ac:dyDescent="0.25">
      <c r="A7" s="45" t="s">
        <v>57</v>
      </c>
      <c r="B7" s="46">
        <v>36277</v>
      </c>
      <c r="C7" s="46">
        <v>37240</v>
      </c>
      <c r="D7" s="47">
        <v>37641</v>
      </c>
      <c r="E7" s="48">
        <v>1.0767991407089152E-2</v>
      </c>
      <c r="F7" s="48">
        <v>0.4540261948407322</v>
      </c>
      <c r="G7" s="48">
        <v>0.13774873143646554</v>
      </c>
      <c r="H7" s="48">
        <v>0.26083260274700459</v>
      </c>
      <c r="I7" s="48">
        <v>0.66225658191865255</v>
      </c>
      <c r="J7" s="48">
        <v>0.60792752583618925</v>
      </c>
    </row>
    <row r="8" spans="1:10" x14ac:dyDescent="0.25">
      <c r="A8" s="45" t="s">
        <v>58</v>
      </c>
      <c r="B8" s="46">
        <v>392718</v>
      </c>
      <c r="C8" s="46">
        <v>396837</v>
      </c>
      <c r="D8" s="47">
        <v>403766</v>
      </c>
      <c r="E8" s="48">
        <v>1.7460569452949194E-2</v>
      </c>
      <c r="F8" s="48">
        <v>0.43467008118563721</v>
      </c>
      <c r="G8" s="48">
        <v>0.14887335734063789</v>
      </c>
      <c r="H8" s="48">
        <v>0.1994051009743267</v>
      </c>
      <c r="I8" s="48">
        <v>0.65013646518032719</v>
      </c>
      <c r="J8" s="48">
        <v>0.71169439724989225</v>
      </c>
    </row>
    <row r="9" spans="1:10" x14ac:dyDescent="0.25">
      <c r="A9" s="45" t="s">
        <v>59</v>
      </c>
      <c r="B9" s="46">
        <v>3286408</v>
      </c>
      <c r="C9" s="46">
        <v>3388033</v>
      </c>
      <c r="D9" s="47">
        <v>3451364</v>
      </c>
      <c r="E9" s="48">
        <v>1.8692557008742242E-2</v>
      </c>
      <c r="F9" s="48">
        <v>0.43041533724058084</v>
      </c>
      <c r="G9" s="48">
        <v>0.16469024999971027</v>
      </c>
      <c r="H9" s="48">
        <v>0.20027473196104498</v>
      </c>
      <c r="I9" s="48">
        <v>0.72325376286013299</v>
      </c>
      <c r="J9" s="48">
        <v>0.80054320552685831</v>
      </c>
    </row>
    <row r="10" spans="1:10" x14ac:dyDescent="0.25">
      <c r="A10" s="45" t="s">
        <v>60</v>
      </c>
      <c r="B10" s="46">
        <v>349366</v>
      </c>
      <c r="C10" s="46">
        <v>363054</v>
      </c>
      <c r="D10" s="47">
        <v>371292</v>
      </c>
      <c r="E10" s="48">
        <v>2.2690839379265894E-2</v>
      </c>
      <c r="F10" s="48">
        <v>0.43720845049179624</v>
      </c>
      <c r="G10" s="48">
        <v>0.19643299613242407</v>
      </c>
      <c r="H10" s="48">
        <v>0.2673125195264105</v>
      </c>
      <c r="I10" s="48">
        <v>0.68644086056257614</v>
      </c>
      <c r="J10" s="48">
        <v>0.64377363368992602</v>
      </c>
    </row>
    <row r="11" spans="1:10" x14ac:dyDescent="0.25">
      <c r="A11" s="45" t="s">
        <v>61</v>
      </c>
      <c r="B11" s="46">
        <v>1531465</v>
      </c>
      <c r="C11" s="46">
        <v>1578412</v>
      </c>
      <c r="D11" s="47">
        <v>1599534</v>
      </c>
      <c r="E11" s="48">
        <v>1.3381803990339659E-2</v>
      </c>
      <c r="F11" s="48">
        <v>0.43400953027569278</v>
      </c>
      <c r="G11" s="48">
        <v>0.1755423767172189</v>
      </c>
      <c r="H11" s="48">
        <v>0.21052006396863088</v>
      </c>
      <c r="I11" s="48">
        <v>0.70636510383649243</v>
      </c>
      <c r="J11" s="48">
        <v>0.77438866569888476</v>
      </c>
    </row>
    <row r="12" spans="1:10" x14ac:dyDescent="0.25">
      <c r="A12" s="45" t="s">
        <v>62</v>
      </c>
      <c r="B12" s="46">
        <v>338832</v>
      </c>
      <c r="C12" s="46">
        <v>347248</v>
      </c>
      <c r="D12" s="47">
        <v>352837</v>
      </c>
      <c r="E12" s="48">
        <v>1.6095125097912732E-2</v>
      </c>
      <c r="F12" s="48">
        <v>0.43373569098478904</v>
      </c>
      <c r="G12" s="48">
        <v>0.17181304681765233</v>
      </c>
      <c r="H12" s="48">
        <v>0.18787712173043075</v>
      </c>
      <c r="I12" s="48">
        <v>0.68949968399005768</v>
      </c>
      <c r="J12" s="48">
        <v>0.76063451395403547</v>
      </c>
    </row>
    <row r="13" spans="1:10" x14ac:dyDescent="0.25">
      <c r="A13" s="45" t="s">
        <v>63</v>
      </c>
      <c r="B13" s="46">
        <v>1401136</v>
      </c>
      <c r="C13" s="46">
        <v>1445714</v>
      </c>
      <c r="D13" s="47">
        <v>1465085</v>
      </c>
      <c r="E13" s="48">
        <v>1.3398915691485314E-2</v>
      </c>
      <c r="F13" s="48">
        <v>0.4424030005085029</v>
      </c>
      <c r="G13" s="48">
        <v>0.18442615957435918</v>
      </c>
      <c r="H13" s="48">
        <v>0.20263192920547271</v>
      </c>
      <c r="I13" s="48">
        <v>0.69969182675407915</v>
      </c>
      <c r="J13" s="48">
        <v>0.74595944945173831</v>
      </c>
    </row>
    <row r="14" spans="1:10" x14ac:dyDescent="0.25">
      <c r="A14" s="45" t="s">
        <v>64</v>
      </c>
      <c r="B14" s="46">
        <v>1025446</v>
      </c>
      <c r="C14" s="46">
        <v>1053298</v>
      </c>
      <c r="D14" s="47">
        <v>1068707</v>
      </c>
      <c r="E14" s="48">
        <v>1.4629288197642074E-2</v>
      </c>
      <c r="F14" s="48">
        <v>0.45489455950040564</v>
      </c>
      <c r="G14" s="48">
        <v>0.17508914978567558</v>
      </c>
      <c r="H14" s="48">
        <v>0.19162876260752479</v>
      </c>
      <c r="I14" s="48">
        <v>0.63456775336925841</v>
      </c>
      <c r="J14" s="48">
        <v>0.75397559855039786</v>
      </c>
    </row>
    <row r="15" spans="1:10" x14ac:dyDescent="0.25">
      <c r="A15" s="45" t="s">
        <v>65</v>
      </c>
      <c r="B15" s="46">
        <v>204417</v>
      </c>
      <c r="C15" s="46">
        <v>208745</v>
      </c>
      <c r="D15" s="47">
        <v>211116</v>
      </c>
      <c r="E15" s="48">
        <v>1.1358355888763803E-2</v>
      </c>
      <c r="F15" s="48">
        <v>0.44011349210860379</v>
      </c>
      <c r="G15" s="48">
        <v>0.13627579150798613</v>
      </c>
      <c r="H15" s="48">
        <v>0.18726197919627124</v>
      </c>
      <c r="I15" s="48">
        <v>0.67091077890827788</v>
      </c>
      <c r="J15" s="48">
        <v>0.76640330434453097</v>
      </c>
    </row>
    <row r="16" spans="1:10" x14ac:dyDescent="0.25">
      <c r="A16" s="45" t="s">
        <v>66</v>
      </c>
      <c r="B16" s="46">
        <v>417412</v>
      </c>
      <c r="C16" s="46">
        <v>429290</v>
      </c>
      <c r="D16" s="47">
        <v>432666</v>
      </c>
      <c r="E16" s="48">
        <v>7.8641477788907264E-3</v>
      </c>
      <c r="F16" s="48">
        <v>0.4426301119108042</v>
      </c>
      <c r="G16" s="48">
        <v>0.14030915301872576</v>
      </c>
      <c r="H16" s="48">
        <v>0.19769290861773284</v>
      </c>
      <c r="I16" s="48">
        <v>0.65778683788418779</v>
      </c>
      <c r="J16" s="48">
        <v>0.73505891380418154</v>
      </c>
    </row>
    <row r="17" spans="1:10" x14ac:dyDescent="0.25">
      <c r="A17" s="45" t="s">
        <v>67</v>
      </c>
      <c r="B17" s="46">
        <v>1563438</v>
      </c>
      <c r="C17" s="46">
        <v>1606262</v>
      </c>
      <c r="D17" s="47">
        <v>1619081</v>
      </c>
      <c r="E17" s="48">
        <v>7.9806407671973809E-3</v>
      </c>
      <c r="F17" s="48">
        <v>0.43512214645221581</v>
      </c>
      <c r="G17" s="48">
        <v>0.12947283057487549</v>
      </c>
      <c r="H17" s="48">
        <v>0.18627727704790556</v>
      </c>
      <c r="I17" s="48">
        <v>0.61803455169938992</v>
      </c>
      <c r="J17" s="48">
        <v>0.74225996105197944</v>
      </c>
    </row>
    <row r="18" spans="1:10" x14ac:dyDescent="0.25">
      <c r="A18" s="45" t="s">
        <v>68</v>
      </c>
      <c r="B18" s="46">
        <v>315200</v>
      </c>
      <c r="C18" s="46">
        <v>320098</v>
      </c>
      <c r="D18" s="47">
        <v>320683</v>
      </c>
      <c r="E18" s="48">
        <v>1.8275653081243869E-3</v>
      </c>
      <c r="F18" s="48">
        <v>0.41036787107517392</v>
      </c>
      <c r="G18" s="48">
        <v>9.7744501579441381E-2</v>
      </c>
      <c r="H18" s="48">
        <v>0.19186860544525278</v>
      </c>
      <c r="I18" s="48">
        <v>0.61566718535126586</v>
      </c>
      <c r="J18" s="48">
        <v>0.70376352971626188</v>
      </c>
    </row>
    <row r="19" spans="1:10" x14ac:dyDescent="0.25">
      <c r="A19" s="45" t="s">
        <v>69</v>
      </c>
      <c r="B19" s="46">
        <v>53387</v>
      </c>
      <c r="C19" s="46">
        <v>54108</v>
      </c>
      <c r="D19" s="47">
        <v>55011</v>
      </c>
      <c r="E19" s="48">
        <v>1.668884453315591E-2</v>
      </c>
      <c r="F19" s="48">
        <v>0.41019068913490031</v>
      </c>
      <c r="G19" s="48">
        <v>5.6279653160277034E-2</v>
      </c>
      <c r="H19" s="48">
        <v>0.19305229863118287</v>
      </c>
      <c r="I19" s="48">
        <v>0.55448910217956404</v>
      </c>
      <c r="J19" s="48">
        <v>0.71431168311792193</v>
      </c>
    </row>
    <row r="20" spans="1:10" x14ac:dyDescent="0.25">
      <c r="A20" s="45" t="s">
        <v>70</v>
      </c>
      <c r="B20" s="46">
        <v>1036319</v>
      </c>
      <c r="C20" s="46">
        <v>1061890</v>
      </c>
      <c r="D20" s="47">
        <v>1080935</v>
      </c>
      <c r="E20" s="48">
        <v>1.7935002683893812E-2</v>
      </c>
      <c r="F20" s="48">
        <v>0.35571981664022351</v>
      </c>
      <c r="G20" s="48">
        <v>6.4493239649007578E-2</v>
      </c>
      <c r="H20" s="48">
        <v>0.218318400273837</v>
      </c>
      <c r="I20" s="48">
        <v>0.55134860097970739</v>
      </c>
      <c r="J20" s="48">
        <v>0.72039391822820054</v>
      </c>
    </row>
    <row r="21" spans="1:10" x14ac:dyDescent="0.25">
      <c r="A21" s="45" t="s">
        <v>71</v>
      </c>
      <c r="B21" s="46">
        <v>745552</v>
      </c>
      <c r="C21" s="46">
        <v>764670</v>
      </c>
      <c r="D21" s="47">
        <v>776363</v>
      </c>
      <c r="E21" s="48">
        <v>1.5291563681065035E-2</v>
      </c>
      <c r="F21" s="48">
        <v>0.39077338822174679</v>
      </c>
      <c r="G21" s="48">
        <v>4.3818419991679153E-2</v>
      </c>
      <c r="H21" s="48">
        <v>0.22332336806365063</v>
      </c>
      <c r="I21" s="48">
        <v>0.54120430777870665</v>
      </c>
      <c r="J21" s="48">
        <v>0.69046438328462334</v>
      </c>
    </row>
    <row r="22" spans="1:10" x14ac:dyDescent="0.25">
      <c r="A22" s="45" t="s">
        <v>72</v>
      </c>
      <c r="B22" s="46">
        <v>110424</v>
      </c>
      <c r="C22" s="46">
        <v>111592</v>
      </c>
      <c r="D22" s="47">
        <v>112317</v>
      </c>
      <c r="E22" s="48">
        <v>6.4968814968814972E-3</v>
      </c>
      <c r="F22" s="48">
        <v>0.35377547477229626</v>
      </c>
      <c r="G22" s="48">
        <v>4.6342049734234357E-2</v>
      </c>
      <c r="H22" s="48">
        <v>0.20084225896346947</v>
      </c>
      <c r="I22" s="48">
        <v>0.62283536775376835</v>
      </c>
      <c r="J22" s="48">
        <v>0.70853922380405454</v>
      </c>
    </row>
    <row r="23" spans="1:10" x14ac:dyDescent="0.25">
      <c r="A23" s="45" t="s">
        <v>73</v>
      </c>
      <c r="B23" s="46">
        <v>262700</v>
      </c>
      <c r="C23" s="46">
        <v>263258</v>
      </c>
      <c r="D23" s="47">
        <v>266829</v>
      </c>
      <c r="E23" s="48">
        <v>1.3564640010939839E-2</v>
      </c>
      <c r="F23" s="48">
        <v>0.39044106899924669</v>
      </c>
      <c r="G23" s="48">
        <v>6.2523189008690958E-2</v>
      </c>
      <c r="H23" s="48">
        <v>0.21765625175674308</v>
      </c>
      <c r="I23" s="48">
        <v>0.46465339224746938</v>
      </c>
      <c r="J23" s="48">
        <v>0.6696910755577542</v>
      </c>
    </row>
    <row r="24" spans="1:10" x14ac:dyDescent="0.25">
      <c r="A24" s="45" t="s">
        <v>74</v>
      </c>
      <c r="B24" s="46">
        <v>739446</v>
      </c>
      <c r="C24" s="46">
        <v>748704</v>
      </c>
      <c r="D24" s="47">
        <v>759076</v>
      </c>
      <c r="E24" s="48">
        <v>1.3853271786981237E-2</v>
      </c>
      <c r="F24" s="48">
        <v>0.37963260595776971</v>
      </c>
      <c r="G24" s="48">
        <v>4.4807107588699949E-2</v>
      </c>
      <c r="H24" s="48">
        <v>0.20575146625634325</v>
      </c>
      <c r="I24" s="48">
        <v>0.51581264590106923</v>
      </c>
      <c r="J24" s="48">
        <v>0.70337621002376571</v>
      </c>
    </row>
    <row r="25" spans="1:10" x14ac:dyDescent="0.25">
      <c r="A25" s="45" t="s">
        <v>75</v>
      </c>
      <c r="B25" s="46">
        <v>316765</v>
      </c>
      <c r="C25" s="46">
        <v>325699</v>
      </c>
      <c r="D25" s="47">
        <v>335029</v>
      </c>
      <c r="E25" s="48">
        <v>2.8646081197670242E-2</v>
      </c>
      <c r="F25" s="48">
        <v>0.43552349199621526</v>
      </c>
      <c r="G25" s="48">
        <v>4.0253231809783629E-2</v>
      </c>
      <c r="H25" s="48">
        <v>0.19176548895767231</v>
      </c>
      <c r="I25" s="48">
        <v>0.56551522405523102</v>
      </c>
      <c r="J25" s="48">
        <v>0.62038808580749727</v>
      </c>
    </row>
    <row r="26" spans="1:10" x14ac:dyDescent="0.25">
      <c r="A26" s="45" t="s">
        <v>76</v>
      </c>
      <c r="B26" s="46">
        <v>13516</v>
      </c>
      <c r="C26" s="46">
        <v>13394</v>
      </c>
      <c r="D26" s="47">
        <v>13310</v>
      </c>
      <c r="E26" s="48">
        <v>-6.2714648350007465E-3</v>
      </c>
      <c r="F26" s="48">
        <v>0.10879038317054845</v>
      </c>
      <c r="G26" s="48">
        <v>8.0390683696468818E-2</v>
      </c>
      <c r="H26" s="48">
        <v>6.7167543200601046E-2</v>
      </c>
      <c r="I26" s="48">
        <v>0.96258452291510144</v>
      </c>
      <c r="J26" s="48">
        <v>0.8821187077385424</v>
      </c>
    </row>
    <row r="27" spans="1:10" x14ac:dyDescent="0.25">
      <c r="A27" s="49" t="s">
        <v>169</v>
      </c>
      <c r="B27" s="50">
        <f>SUM(B6:B26)</f>
        <v>15310749</v>
      </c>
      <c r="C27" s="50">
        <f>SUM(C6:C26)</f>
        <v>15717401</v>
      </c>
      <c r="D27" s="50">
        <f>SUM(D6:D26)</f>
        <v>15945838</v>
      </c>
      <c r="E27" s="51">
        <v>1.453401869685707E-2</v>
      </c>
      <c r="F27" s="51">
        <v>0.42486014218882695</v>
      </c>
      <c r="G27" s="51">
        <v>0.13635457728844355</v>
      </c>
      <c r="H27" s="51">
        <v>0.20236214616001993</v>
      </c>
      <c r="I27" s="51">
        <v>0.65429054277360654</v>
      </c>
      <c r="J27" s="51">
        <v>0.74925921108693061</v>
      </c>
    </row>
    <row r="28" spans="1:10" x14ac:dyDescent="0.25">
      <c r="A28" s="52"/>
      <c r="B28" s="52"/>
      <c r="C28" s="52"/>
      <c r="D28" s="52"/>
      <c r="E28" s="52"/>
      <c r="F28" s="52"/>
      <c r="G28" s="52"/>
      <c r="H28" s="52"/>
      <c r="I28" s="52"/>
      <c r="J28" s="52"/>
    </row>
    <row r="29" spans="1:10" x14ac:dyDescent="0.25">
      <c r="A29" s="133" t="s">
        <v>149</v>
      </c>
      <c r="B29" s="133"/>
      <c r="C29" s="133"/>
      <c r="D29" s="133"/>
      <c r="E29" s="52"/>
      <c r="F29" s="52"/>
      <c r="G29" s="52"/>
      <c r="H29" s="52"/>
      <c r="I29" s="52"/>
      <c r="J29" s="52"/>
    </row>
    <row r="30" spans="1:10" x14ac:dyDescent="0.25">
      <c r="A30" s="98" t="s">
        <v>193</v>
      </c>
      <c r="B30" s="100"/>
      <c r="C30" s="100"/>
      <c r="D30" s="100"/>
      <c r="E30" s="52"/>
      <c r="F30" s="52"/>
      <c r="G30" s="52"/>
      <c r="H30" s="52"/>
      <c r="I30" s="52"/>
      <c r="J30" s="52"/>
    </row>
    <row r="31" spans="1:10" x14ac:dyDescent="0.25">
      <c r="B31" s="52"/>
      <c r="C31" s="52"/>
      <c r="D31" s="52"/>
      <c r="E31" s="52"/>
      <c r="F31" s="52"/>
      <c r="G31" s="52"/>
      <c r="H31" s="52"/>
      <c r="I31" s="52"/>
      <c r="J31" s="52"/>
    </row>
    <row r="32" spans="1:10" x14ac:dyDescent="0.25">
      <c r="A32" s="4"/>
      <c r="B32" s="6"/>
      <c r="C32" s="6"/>
      <c r="D32" s="6"/>
      <c r="E32" s="6"/>
      <c r="F32" s="6"/>
      <c r="G32" s="6"/>
      <c r="H32" s="6"/>
      <c r="I32" s="6"/>
      <c r="J32" s="6"/>
    </row>
    <row r="33" spans="1:10" x14ac:dyDescent="0.25">
      <c r="A33" s="5"/>
      <c r="B33" s="6"/>
      <c r="C33" s="6"/>
      <c r="D33" s="6"/>
      <c r="E33" s="6"/>
      <c r="F33" s="6"/>
      <c r="G33" s="6"/>
      <c r="H33" s="6"/>
      <c r="I33" s="6"/>
      <c r="J33" s="6"/>
    </row>
  </sheetData>
  <mergeCells count="9">
    <mergeCell ref="A29:D29"/>
    <mergeCell ref="F3:J3"/>
    <mergeCell ref="A1:J1"/>
    <mergeCell ref="A2:J2"/>
    <mergeCell ref="B3:B4"/>
    <mergeCell ref="C3:C4"/>
    <mergeCell ref="D3:D4"/>
    <mergeCell ref="E3:E4"/>
    <mergeCell ref="A3:A4"/>
  </mergeCells>
  <pageMargins left="0.7" right="0.7" top="0.75" bottom="0.75" header="0.3" footer="0.3"/>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2AB1E-4332-4F9C-841B-0FC42B87CB95}">
  <sheetPr>
    <pageSetUpPr fitToPage="1"/>
  </sheetPr>
  <dimension ref="A1:J31"/>
  <sheetViews>
    <sheetView workbookViewId="0">
      <selection sqref="A1:J3"/>
    </sheetView>
  </sheetViews>
  <sheetFormatPr defaultRowHeight="15" x14ac:dyDescent="0.25"/>
  <cols>
    <col min="1" max="1" width="62.85546875" customWidth="1"/>
    <col min="2" max="3" width="12.28515625" customWidth="1"/>
    <col min="4" max="4" width="12.42578125" customWidth="1"/>
    <col min="5" max="5" width="13.7109375" customWidth="1"/>
    <col min="6" max="6" width="9.7109375" customWidth="1"/>
    <col min="7" max="7" width="12.85546875" customWidth="1"/>
    <col min="8" max="8" width="17.5703125" customWidth="1"/>
    <col min="9" max="9" width="10.5703125" customWidth="1"/>
    <col min="10" max="10" width="21.42578125" customWidth="1"/>
  </cols>
  <sheetData>
    <row r="1" spans="1:10" x14ac:dyDescent="0.25">
      <c r="A1" s="160" t="s">
        <v>97</v>
      </c>
      <c r="B1" s="160"/>
      <c r="C1" s="160"/>
      <c r="D1" s="160"/>
      <c r="E1" s="160"/>
      <c r="F1" s="160"/>
      <c r="G1" s="160"/>
      <c r="H1" s="160"/>
      <c r="I1" s="160"/>
      <c r="J1" s="160"/>
    </row>
    <row r="2" spans="1:10" ht="24.75" customHeight="1" x14ac:dyDescent="0.25">
      <c r="A2" s="174" t="s">
        <v>170</v>
      </c>
      <c r="B2" s="174"/>
      <c r="C2" s="174"/>
      <c r="D2" s="174"/>
      <c r="E2" s="174"/>
      <c r="F2" s="174"/>
      <c r="G2" s="174"/>
      <c r="H2" s="174"/>
      <c r="I2" s="174"/>
      <c r="J2" s="174"/>
    </row>
    <row r="3" spans="1:10" ht="0.75" hidden="1" customHeight="1" x14ac:dyDescent="0.25">
      <c r="A3" s="174"/>
      <c r="B3" s="174"/>
      <c r="C3" s="174"/>
      <c r="D3" s="174"/>
      <c r="E3" s="174"/>
      <c r="F3" s="174"/>
      <c r="G3" s="174"/>
      <c r="H3" s="174"/>
      <c r="I3" s="174"/>
      <c r="J3" s="174"/>
    </row>
    <row r="4" spans="1:10" x14ac:dyDescent="0.25">
      <c r="A4" s="150" t="s">
        <v>172</v>
      </c>
      <c r="B4" s="153" t="s">
        <v>171</v>
      </c>
      <c r="C4" s="154"/>
      <c r="D4" s="154"/>
      <c r="E4" s="155"/>
      <c r="F4" s="152" t="s">
        <v>55</v>
      </c>
      <c r="G4" s="152"/>
      <c r="H4" s="152"/>
      <c r="I4" s="152"/>
      <c r="J4" s="152"/>
    </row>
    <row r="5" spans="1:10" ht="17.25" customHeight="1" x14ac:dyDescent="0.25">
      <c r="A5" s="156"/>
      <c r="B5" s="146">
        <v>2017</v>
      </c>
      <c r="C5" s="146">
        <v>2018</v>
      </c>
      <c r="D5" s="146" t="s">
        <v>3</v>
      </c>
      <c r="E5" s="146" t="s">
        <v>173</v>
      </c>
      <c r="F5" s="146" t="s">
        <v>167</v>
      </c>
      <c r="G5" s="146" t="s">
        <v>166</v>
      </c>
      <c r="H5" s="146" t="s">
        <v>168</v>
      </c>
      <c r="I5" s="146" t="s">
        <v>115</v>
      </c>
      <c r="J5" s="146" t="s">
        <v>110</v>
      </c>
    </row>
    <row r="6" spans="1:10" x14ac:dyDescent="0.25">
      <c r="A6" s="151"/>
      <c r="B6" s="147"/>
      <c r="C6" s="147"/>
      <c r="D6" s="147"/>
      <c r="E6" s="147"/>
      <c r="F6" s="147"/>
      <c r="G6" s="147"/>
      <c r="H6" s="147"/>
      <c r="I6" s="147"/>
      <c r="J6" s="147"/>
    </row>
    <row r="7" spans="1:10" x14ac:dyDescent="0.25">
      <c r="A7" s="55" t="s">
        <v>81</v>
      </c>
      <c r="B7" s="46">
        <v>41020</v>
      </c>
      <c r="C7" s="46">
        <v>41081</v>
      </c>
      <c r="D7" s="47">
        <v>41495</v>
      </c>
      <c r="E7" s="48">
        <v>1.0077651469048952E-2</v>
      </c>
      <c r="F7" s="48">
        <v>0.17780455476563442</v>
      </c>
      <c r="G7" s="48">
        <v>4.5619954211350768E-2</v>
      </c>
      <c r="H7" s="48">
        <v>7.5840462706350156E-2</v>
      </c>
      <c r="I7" s="48">
        <v>0.93965538016628514</v>
      </c>
      <c r="J7" s="48">
        <v>0.93510061453187132</v>
      </c>
    </row>
    <row r="8" spans="1:10" x14ac:dyDescent="0.25">
      <c r="A8" s="55" t="s">
        <v>82</v>
      </c>
      <c r="B8" s="46">
        <v>3768160</v>
      </c>
      <c r="C8" s="46">
        <v>3834540</v>
      </c>
      <c r="D8" s="47">
        <v>3865009</v>
      </c>
      <c r="E8" s="48">
        <v>7.9459335409201633E-3</v>
      </c>
      <c r="F8" s="48">
        <v>0.28758665245022713</v>
      </c>
      <c r="G8" s="48">
        <v>0.13293423120101402</v>
      </c>
      <c r="H8" s="48">
        <v>0.1457393760273262</v>
      </c>
      <c r="I8" s="48">
        <v>0.83897036203537945</v>
      </c>
      <c r="J8" s="48">
        <v>0.89891174897652248</v>
      </c>
    </row>
    <row r="9" spans="1:10" x14ac:dyDescent="0.25">
      <c r="A9" s="55" t="s">
        <v>83</v>
      </c>
      <c r="B9" s="46">
        <v>75500</v>
      </c>
      <c r="C9" s="46">
        <v>76050</v>
      </c>
      <c r="D9" s="47">
        <v>77084</v>
      </c>
      <c r="E9" s="48">
        <v>1.3596318211702827E-2</v>
      </c>
      <c r="F9" s="48">
        <v>0.20942089149499249</v>
      </c>
      <c r="G9" s="48">
        <v>1.4283119713559235E-2</v>
      </c>
      <c r="H9" s="48">
        <v>0.10488557936796222</v>
      </c>
      <c r="I9" s="48">
        <v>0.94573452337709507</v>
      </c>
      <c r="J9" s="48">
        <v>0.97907477556950862</v>
      </c>
    </row>
    <row r="10" spans="1:10" x14ac:dyDescent="0.25">
      <c r="A10" s="55" t="s">
        <v>84</v>
      </c>
      <c r="B10" s="46">
        <v>149735</v>
      </c>
      <c r="C10" s="46">
        <v>155643</v>
      </c>
      <c r="D10" s="47">
        <v>164314</v>
      </c>
      <c r="E10" s="48">
        <v>5.5710825414570522E-2</v>
      </c>
      <c r="F10" s="48">
        <v>0.1602541475467702</v>
      </c>
      <c r="G10" s="48">
        <v>7.3974220090801762E-2</v>
      </c>
      <c r="H10" s="48">
        <v>7.9914066969339198E-2</v>
      </c>
      <c r="I10" s="48">
        <v>0.82162810229195327</v>
      </c>
      <c r="J10" s="48">
        <v>0.87521452828121771</v>
      </c>
    </row>
    <row r="11" spans="1:10" x14ac:dyDescent="0.25">
      <c r="A11" s="55" t="s">
        <v>9</v>
      </c>
      <c r="B11" s="46">
        <v>922216</v>
      </c>
      <c r="C11" s="46">
        <v>936363</v>
      </c>
      <c r="D11" s="47">
        <v>951418</v>
      </c>
      <c r="E11" s="48">
        <v>1.607816626671494E-2</v>
      </c>
      <c r="F11" s="48">
        <v>8.6093599238189739E-2</v>
      </c>
      <c r="G11" s="48">
        <v>0.2063288691195668</v>
      </c>
      <c r="H11" s="48">
        <v>0.15320500558114308</v>
      </c>
      <c r="I11" s="48">
        <v>0.85803926349932413</v>
      </c>
      <c r="J11" s="48">
        <v>0.76340157533281905</v>
      </c>
    </row>
    <row r="12" spans="1:10" x14ac:dyDescent="0.25">
      <c r="A12" s="55" t="s">
        <v>85</v>
      </c>
      <c r="B12" s="46">
        <v>2312748</v>
      </c>
      <c r="C12" s="46">
        <v>2364283</v>
      </c>
      <c r="D12" s="47">
        <v>2389426</v>
      </c>
      <c r="E12" s="48">
        <v>1.063451371938131E-2</v>
      </c>
      <c r="F12" s="48">
        <v>0.4923098685625753</v>
      </c>
      <c r="G12" s="48">
        <v>8.1226202443599418E-2</v>
      </c>
      <c r="H12" s="48">
        <v>0.22385376236803317</v>
      </c>
      <c r="I12" s="48">
        <v>0.55758412271399072</v>
      </c>
      <c r="J12" s="48">
        <v>0.8286806119963539</v>
      </c>
    </row>
    <row r="13" spans="1:10" x14ac:dyDescent="0.25">
      <c r="A13" s="55" t="s">
        <v>12</v>
      </c>
      <c r="B13" s="46">
        <v>1082725</v>
      </c>
      <c r="C13" s="46">
        <v>1109832</v>
      </c>
      <c r="D13" s="47">
        <v>1139560</v>
      </c>
      <c r="E13" s="48">
        <v>2.6786036084740755E-2</v>
      </c>
      <c r="F13" s="48">
        <v>0.21469163536803679</v>
      </c>
      <c r="G13" s="48">
        <v>0.16142195233247919</v>
      </c>
      <c r="H13" s="48">
        <v>0.13933886763312156</v>
      </c>
      <c r="I13" s="48">
        <v>0.78582435325915267</v>
      </c>
      <c r="J13" s="48">
        <v>0.79079206009336933</v>
      </c>
    </row>
    <row r="14" spans="1:10" x14ac:dyDescent="0.25">
      <c r="A14" s="55" t="s">
        <v>86</v>
      </c>
      <c r="B14" s="46">
        <v>1624884</v>
      </c>
      <c r="C14" s="46">
        <v>1703912</v>
      </c>
      <c r="D14" s="47">
        <v>1774048</v>
      </c>
      <c r="E14" s="48">
        <v>4.1161750137331039E-2</v>
      </c>
      <c r="F14" s="48">
        <v>0.52903190894496654</v>
      </c>
      <c r="G14" s="48">
        <v>0.23404721856454841</v>
      </c>
      <c r="H14" s="48">
        <v>0.39457613322751134</v>
      </c>
      <c r="I14" s="48">
        <v>0.38743709302115836</v>
      </c>
      <c r="J14" s="48">
        <v>0.4848583578347373</v>
      </c>
    </row>
    <row r="15" spans="1:10" x14ac:dyDescent="0.25">
      <c r="A15" s="55" t="s">
        <v>87</v>
      </c>
      <c r="B15" s="46">
        <v>513171</v>
      </c>
      <c r="C15" s="46">
        <v>535902</v>
      </c>
      <c r="D15" s="47">
        <v>548278</v>
      </c>
      <c r="E15" s="48">
        <v>2.3093774608044008E-2</v>
      </c>
      <c r="F15" s="48">
        <v>0.41144638303926112</v>
      </c>
      <c r="G15" s="48">
        <v>3.7311363943109153E-2</v>
      </c>
      <c r="H15" s="48">
        <v>0.19165824636407078</v>
      </c>
      <c r="I15" s="48">
        <v>0.81282123302412279</v>
      </c>
      <c r="J15" s="48">
        <v>0.832382477502289</v>
      </c>
    </row>
    <row r="16" spans="1:10" x14ac:dyDescent="0.25">
      <c r="A16" s="55" t="s">
        <v>88</v>
      </c>
      <c r="B16" s="46">
        <v>516425</v>
      </c>
      <c r="C16" s="46">
        <v>514867</v>
      </c>
      <c r="D16" s="47">
        <v>510018</v>
      </c>
      <c r="E16" s="48">
        <v>-9.4179661932110616E-3</v>
      </c>
      <c r="F16" s="48">
        <v>0.48982584928375078</v>
      </c>
      <c r="G16" s="48">
        <v>1.3421094941747154E-2</v>
      </c>
      <c r="H16" s="48">
        <v>5.7033281178311357E-2</v>
      </c>
      <c r="I16" s="48">
        <v>0.83670576332600022</v>
      </c>
      <c r="J16" s="48">
        <v>0.97540675034998769</v>
      </c>
    </row>
    <row r="17" spans="1:10" x14ac:dyDescent="0.25">
      <c r="A17" s="55" t="s">
        <v>89</v>
      </c>
      <c r="B17" s="46">
        <v>48479</v>
      </c>
      <c r="C17" s="46">
        <v>51126</v>
      </c>
      <c r="D17" s="47">
        <v>52274</v>
      </c>
      <c r="E17" s="48">
        <v>2.2454328521691509E-2</v>
      </c>
      <c r="F17" s="48">
        <v>0.64154264070092204</v>
      </c>
      <c r="G17" s="48">
        <v>0.10364617209320121</v>
      </c>
      <c r="H17" s="48">
        <v>0.18251903431916441</v>
      </c>
      <c r="I17" s="48">
        <v>0.48787159964800858</v>
      </c>
      <c r="J17" s="48">
        <v>0.82884416727244903</v>
      </c>
    </row>
    <row r="18" spans="1:10" x14ac:dyDescent="0.25">
      <c r="A18" s="55" t="s">
        <v>90</v>
      </c>
      <c r="B18" s="46">
        <v>478772</v>
      </c>
      <c r="C18" s="46">
        <v>488320</v>
      </c>
      <c r="D18" s="47">
        <v>500937</v>
      </c>
      <c r="E18" s="48">
        <v>2.5837565530799477E-2</v>
      </c>
      <c r="F18" s="48">
        <v>0.63432128191768622</v>
      </c>
      <c r="G18" s="48">
        <v>5.8117088576008558E-2</v>
      </c>
      <c r="H18" s="48">
        <v>0.19764161960486049</v>
      </c>
      <c r="I18" s="48">
        <v>0.6128934376977544</v>
      </c>
      <c r="J18" s="48">
        <v>0.84299822133322155</v>
      </c>
    </row>
    <row r="19" spans="1:10" x14ac:dyDescent="0.25">
      <c r="A19" s="55" t="s">
        <v>91</v>
      </c>
      <c r="B19" s="46">
        <v>1707045</v>
      </c>
      <c r="C19" s="46">
        <v>1772445</v>
      </c>
      <c r="D19" s="47">
        <v>1756670</v>
      </c>
      <c r="E19" s="48">
        <v>-8.9001351240800136E-3</v>
      </c>
      <c r="F19" s="48">
        <v>0.48638617384027732</v>
      </c>
      <c r="G19" s="48">
        <v>0.21161458896662436</v>
      </c>
      <c r="H19" s="48">
        <v>0.24519858596093747</v>
      </c>
      <c r="I19" s="48">
        <v>0.48158561368953762</v>
      </c>
      <c r="J19" s="48">
        <v>0.5478894726954977</v>
      </c>
    </row>
    <row r="20" spans="1:10" x14ac:dyDescent="0.25">
      <c r="A20" s="55" t="s">
        <v>92</v>
      </c>
      <c r="B20" s="46">
        <v>349604</v>
      </c>
      <c r="C20" s="46">
        <v>362492</v>
      </c>
      <c r="D20" s="47">
        <v>270454</v>
      </c>
      <c r="E20" s="48">
        <v>-0.25390353442282865</v>
      </c>
      <c r="F20" s="48">
        <v>0.76776827112928636</v>
      </c>
      <c r="G20" s="48">
        <v>5.1502288744111752E-2</v>
      </c>
      <c r="H20" s="48">
        <v>0.16516302217752371</v>
      </c>
      <c r="I20" s="48">
        <v>0.47500868909315447</v>
      </c>
      <c r="J20" s="48">
        <v>0.53392074068048545</v>
      </c>
    </row>
    <row r="21" spans="1:10" x14ac:dyDescent="0.25">
      <c r="A21" s="55" t="s">
        <v>93</v>
      </c>
      <c r="B21" s="46">
        <v>743565</v>
      </c>
      <c r="C21" s="46">
        <v>771678</v>
      </c>
      <c r="D21" s="47">
        <v>790062</v>
      </c>
      <c r="E21" s="48">
        <v>2.3823408209123494E-2</v>
      </c>
      <c r="F21" s="48">
        <v>0.78176649427513278</v>
      </c>
      <c r="G21" s="48">
        <v>0.11545423017434074</v>
      </c>
      <c r="H21" s="48">
        <v>0.14800610584992063</v>
      </c>
      <c r="I21" s="48">
        <v>0.44765474102032499</v>
      </c>
      <c r="J21" s="48">
        <v>0.81111988679369462</v>
      </c>
    </row>
    <row r="22" spans="1:10" x14ac:dyDescent="0.25">
      <c r="A22" s="55" t="s">
        <v>94</v>
      </c>
      <c r="B22" s="46">
        <v>226556</v>
      </c>
      <c r="C22" s="46">
        <v>232224</v>
      </c>
      <c r="D22" s="47">
        <v>237766</v>
      </c>
      <c r="E22" s="48">
        <v>2.3864889072619539E-2</v>
      </c>
      <c r="F22" s="48">
        <v>0.45081719001034631</v>
      </c>
      <c r="G22" s="48">
        <v>0.12431550347820967</v>
      </c>
      <c r="H22" s="48">
        <v>0.36430776477713384</v>
      </c>
      <c r="I22" s="48">
        <v>0.49452402782567734</v>
      </c>
      <c r="J22" s="48">
        <v>0.42816887191608555</v>
      </c>
    </row>
    <row r="23" spans="1:10" x14ac:dyDescent="0.25">
      <c r="A23" s="55" t="s">
        <v>95</v>
      </c>
      <c r="B23" s="46">
        <v>517470</v>
      </c>
      <c r="C23" s="46">
        <v>523524</v>
      </c>
      <c r="D23" s="47">
        <v>527549</v>
      </c>
      <c r="E23" s="48">
        <v>7.6882817215638633E-3</v>
      </c>
      <c r="F23" s="48">
        <v>0.59681280790978652</v>
      </c>
      <c r="G23" s="48">
        <v>0.15475339731475179</v>
      </c>
      <c r="H23" s="48">
        <v>0.26071132728902907</v>
      </c>
      <c r="I23" s="48">
        <v>0.48507342445914975</v>
      </c>
      <c r="J23" s="48">
        <v>0.78848410289849857</v>
      </c>
    </row>
    <row r="24" spans="1:10" x14ac:dyDescent="0.25">
      <c r="A24" s="55" t="s">
        <v>96</v>
      </c>
      <c r="B24" s="46">
        <v>3353193</v>
      </c>
      <c r="C24" s="46">
        <v>3362447</v>
      </c>
      <c r="D24" s="47">
        <v>3458332</v>
      </c>
      <c r="E24" s="48">
        <v>2.8516434608486022E-2</v>
      </c>
      <c r="F24" s="48">
        <v>0.58794355197823689</v>
      </c>
      <c r="G24" s="48">
        <v>9.7873772674225614E-3</v>
      </c>
      <c r="H24" s="48">
        <v>4.3515775813311154E-2</v>
      </c>
      <c r="I24" s="48">
        <v>0.92413654906469367</v>
      </c>
      <c r="J24" s="48">
        <v>0.88765624584337188</v>
      </c>
    </row>
    <row r="25" spans="1:10" x14ac:dyDescent="0.25">
      <c r="A25" s="60" t="s">
        <v>77</v>
      </c>
      <c r="B25" s="50">
        <f>SUM(B7:B24)</f>
        <v>18431268</v>
      </c>
      <c r="C25" s="50">
        <f>SUM(C7:C24)</f>
        <v>18836729</v>
      </c>
      <c r="D25" s="50">
        <f>SUM(D7:D24)</f>
        <v>19054694</v>
      </c>
      <c r="E25" s="51">
        <v>1.15712765204617E-2</v>
      </c>
      <c r="F25" s="51">
        <v>0.44947234523944601</v>
      </c>
      <c r="G25" s="51">
        <v>0.1155753012879661</v>
      </c>
      <c r="H25" s="51">
        <v>0.17511569590149284</v>
      </c>
      <c r="I25" s="51">
        <v>0.69922424364306246</v>
      </c>
      <c r="J25" s="51">
        <v>0.78483705904697287</v>
      </c>
    </row>
    <row r="26" spans="1:10" x14ac:dyDescent="0.25">
      <c r="A26" s="56"/>
      <c r="B26" s="57"/>
      <c r="C26" s="57"/>
      <c r="D26" s="58"/>
      <c r="E26" s="59"/>
      <c r="F26" s="59"/>
      <c r="G26" s="59"/>
      <c r="H26" s="59"/>
      <c r="I26" s="59"/>
      <c r="J26" s="59"/>
    </row>
    <row r="27" spans="1:10" x14ac:dyDescent="0.25">
      <c r="A27" s="133" t="s">
        <v>149</v>
      </c>
      <c r="B27" s="133"/>
      <c r="C27" s="133"/>
      <c r="D27" s="133"/>
      <c r="E27" s="100"/>
      <c r="F27" s="100"/>
      <c r="G27" s="100"/>
      <c r="H27" s="100"/>
      <c r="I27" s="100"/>
      <c r="J27" s="100"/>
    </row>
    <row r="28" spans="1:10" ht="39" customHeight="1" x14ac:dyDescent="0.25">
      <c r="A28" s="142" t="s">
        <v>194</v>
      </c>
      <c r="B28" s="142"/>
      <c r="C28" s="142"/>
      <c r="D28" s="142"/>
      <c r="E28" s="142"/>
      <c r="F28" s="142"/>
      <c r="G28" s="142"/>
      <c r="H28" s="142"/>
      <c r="I28" s="142"/>
      <c r="J28" s="142"/>
    </row>
    <row r="29" spans="1:10" x14ac:dyDescent="0.25">
      <c r="A29" s="98" t="s">
        <v>195</v>
      </c>
      <c r="B29" s="97"/>
      <c r="C29" s="97"/>
      <c r="D29" s="97"/>
      <c r="E29" s="97"/>
      <c r="F29" s="97"/>
      <c r="G29" s="97"/>
      <c r="H29" s="97"/>
      <c r="I29" s="97"/>
      <c r="J29" s="97"/>
    </row>
    <row r="30" spans="1:10" x14ac:dyDescent="0.25">
      <c r="A30" s="33"/>
      <c r="B30" s="3"/>
      <c r="C30" s="3"/>
      <c r="D30" s="3"/>
      <c r="E30" s="3"/>
      <c r="F30" s="3"/>
      <c r="G30" s="3"/>
      <c r="H30" s="3"/>
      <c r="I30" s="3"/>
      <c r="J30" s="3"/>
    </row>
    <row r="31" spans="1:10" x14ac:dyDescent="0.25">
      <c r="A31" s="3"/>
      <c r="B31" s="52"/>
      <c r="C31" s="52"/>
      <c r="D31" s="52"/>
      <c r="E31" s="52"/>
      <c r="F31" s="52"/>
      <c r="G31" s="52"/>
      <c r="H31" s="52"/>
      <c r="I31" s="52"/>
      <c r="J31" s="52"/>
    </row>
  </sheetData>
  <mergeCells count="16">
    <mergeCell ref="I5:I6"/>
    <mergeCell ref="J5:J6"/>
    <mergeCell ref="F4:J4"/>
    <mergeCell ref="A28:J28"/>
    <mergeCell ref="A1:J1"/>
    <mergeCell ref="A27:D27"/>
    <mergeCell ref="A2:J3"/>
    <mergeCell ref="B4:E4"/>
    <mergeCell ref="A4:A6"/>
    <mergeCell ref="B5:B6"/>
    <mergeCell ref="C5:C6"/>
    <mergeCell ref="D5:D6"/>
    <mergeCell ref="E5:E6"/>
    <mergeCell ref="F5:F6"/>
    <mergeCell ref="G5:G6"/>
    <mergeCell ref="H5:H6"/>
  </mergeCells>
  <pageMargins left="0.7" right="0.7" top="0.75" bottom="0.75" header="0.3" footer="0.3"/>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2C5D-8F04-4013-A2C5-B8078272C9D0}">
  <sheetPr>
    <pageSetUpPr fitToPage="1"/>
  </sheetPr>
  <dimension ref="A1:F88"/>
  <sheetViews>
    <sheetView workbookViewId="0">
      <selection activeCell="J83" sqref="J83"/>
    </sheetView>
  </sheetViews>
  <sheetFormatPr defaultRowHeight="15" x14ac:dyDescent="0.25"/>
  <cols>
    <col min="1" max="1" width="45.140625" customWidth="1"/>
    <col min="2" max="2" width="11" bestFit="1" customWidth="1"/>
    <col min="3" max="3" width="22.7109375" customWidth="1"/>
    <col min="4" max="4" width="16.42578125" customWidth="1"/>
    <col min="5" max="5" width="22.28515625" customWidth="1"/>
    <col min="6" max="6" width="27.140625" customWidth="1"/>
  </cols>
  <sheetData>
    <row r="1" spans="1:6" x14ac:dyDescent="0.25">
      <c r="A1" s="105" t="s">
        <v>174</v>
      </c>
      <c r="B1" s="105"/>
      <c r="C1" s="105"/>
      <c r="D1" s="105"/>
      <c r="E1" s="105"/>
      <c r="F1" s="105"/>
    </row>
    <row r="2" spans="1:6" ht="19.5" customHeight="1" x14ac:dyDescent="0.25">
      <c r="A2" s="157" t="s">
        <v>178</v>
      </c>
      <c r="B2" s="157"/>
      <c r="C2" s="157"/>
      <c r="D2" s="157"/>
      <c r="E2" s="157"/>
      <c r="F2" s="157"/>
    </row>
    <row r="3" spans="1:6" ht="5.25" customHeight="1" x14ac:dyDescent="0.25">
      <c r="A3" s="90"/>
      <c r="B3" s="90"/>
      <c r="C3" s="90"/>
      <c r="D3" s="90"/>
      <c r="E3" s="90"/>
      <c r="F3" s="90"/>
    </row>
    <row r="4" spans="1:6" ht="18" customHeight="1" x14ac:dyDescent="0.25">
      <c r="A4" s="158"/>
      <c r="B4" s="159" t="s">
        <v>98</v>
      </c>
      <c r="C4" s="106" t="s">
        <v>175</v>
      </c>
      <c r="D4" s="106" t="s">
        <v>177</v>
      </c>
      <c r="E4" s="106" t="s">
        <v>176</v>
      </c>
      <c r="F4" s="106" t="s">
        <v>133</v>
      </c>
    </row>
    <row r="5" spans="1:6" ht="15" customHeight="1" x14ac:dyDescent="0.25">
      <c r="A5" s="158"/>
      <c r="B5" s="159"/>
      <c r="C5" s="106"/>
      <c r="D5" s="106"/>
      <c r="E5" s="106"/>
      <c r="F5" s="106"/>
    </row>
    <row r="6" spans="1:6" x14ac:dyDescent="0.25">
      <c r="A6" s="158"/>
      <c r="B6" s="159"/>
      <c r="C6" s="106"/>
      <c r="D6" s="106"/>
      <c r="E6" s="106"/>
      <c r="F6" s="106"/>
    </row>
    <row r="7" spans="1:6" x14ac:dyDescent="0.25">
      <c r="A7" s="17" t="s">
        <v>99</v>
      </c>
      <c r="B7" s="12"/>
      <c r="C7" s="12"/>
      <c r="D7" s="11"/>
      <c r="E7" s="12"/>
      <c r="F7" s="12"/>
    </row>
    <row r="8" spans="1:6" x14ac:dyDescent="0.25">
      <c r="A8" s="12">
        <v>2017</v>
      </c>
      <c r="B8" s="61">
        <f>+'[1]Tav.7.3a'!C20</f>
        <v>15310749</v>
      </c>
      <c r="C8" s="61">
        <v>88.609646449746577</v>
      </c>
      <c r="D8" s="61">
        <v>98.175933257559095</v>
      </c>
      <c r="E8" s="61">
        <v>21548.382344652113</v>
      </c>
      <c r="F8" s="61">
        <v>243.1832560902148</v>
      </c>
    </row>
    <row r="9" spans="1:6" x14ac:dyDescent="0.25">
      <c r="A9" s="12">
        <v>2018</v>
      </c>
      <c r="B9" s="61">
        <f>+'[1]Tav.7.3a'!D20</f>
        <v>15717401</v>
      </c>
      <c r="C9" s="61">
        <v>89.380178111268918</v>
      </c>
      <c r="D9" s="61">
        <v>99.029651424884761</v>
      </c>
      <c r="E9" s="61">
        <v>21713.471675501565</v>
      </c>
      <c r="F9" s="61">
        <v>242.93385999377378</v>
      </c>
    </row>
    <row r="10" spans="1:6" x14ac:dyDescent="0.25">
      <c r="A10" s="12" t="s">
        <v>3</v>
      </c>
      <c r="B10" s="61">
        <f>+'[1]Tav.7.3a'!E20</f>
        <v>15945838</v>
      </c>
      <c r="C10" s="61">
        <v>90.255975685287453</v>
      </c>
      <c r="D10" s="61">
        <v>100</v>
      </c>
      <c r="E10" s="61">
        <v>21961.841615097306</v>
      </c>
      <c r="F10" s="61">
        <v>243.32839402984027</v>
      </c>
    </row>
    <row r="11" spans="1:6" x14ac:dyDescent="0.25">
      <c r="A11" s="27" t="s">
        <v>100</v>
      </c>
      <c r="B11" s="28"/>
      <c r="C11" s="11"/>
      <c r="D11" s="62"/>
      <c r="E11" s="11"/>
      <c r="F11" s="62"/>
    </row>
    <row r="12" spans="1:6" x14ac:dyDescent="0.25">
      <c r="A12" s="63" t="s">
        <v>101</v>
      </c>
      <c r="B12" s="11"/>
      <c r="C12" s="11"/>
      <c r="D12" s="62"/>
      <c r="E12" s="11"/>
      <c r="F12" s="62"/>
    </row>
    <row r="13" spans="1:6" x14ac:dyDescent="0.25">
      <c r="A13" s="12" t="s">
        <v>49</v>
      </c>
      <c r="B13" s="61">
        <f>+'[1]Tav.7.3a'!E10</f>
        <v>6774751</v>
      </c>
      <c r="C13" s="62">
        <v>73.979820911906785</v>
      </c>
      <c r="D13" s="62">
        <v>81.966673508539969</v>
      </c>
      <c r="E13" s="14">
        <v>17463.387200208537</v>
      </c>
      <c r="F13" s="62">
        <v>236.05608914630221</v>
      </c>
    </row>
    <row r="14" spans="1:6" x14ac:dyDescent="0.25">
      <c r="A14" s="12" t="s">
        <v>53</v>
      </c>
      <c r="B14" s="61">
        <f>+'[1]Tav.7.3a'!E15</f>
        <v>9171087</v>
      </c>
      <c r="C14" s="62">
        <v>101.66800514256168</v>
      </c>
      <c r="D14" s="62">
        <v>112.64407078935884</v>
      </c>
      <c r="E14" s="14">
        <v>25284.883752383987</v>
      </c>
      <c r="F14" s="62">
        <v>248.70050038779482</v>
      </c>
    </row>
    <row r="15" spans="1:6" ht="30" x14ac:dyDescent="0.25">
      <c r="A15" s="63" t="s">
        <v>102</v>
      </c>
      <c r="B15" s="61"/>
      <c r="C15" s="62"/>
      <c r="D15" s="62"/>
      <c r="E15" s="14"/>
      <c r="F15" s="62"/>
    </row>
    <row r="16" spans="1:6" x14ac:dyDescent="0.25">
      <c r="A16" s="12" t="s">
        <v>103</v>
      </c>
      <c r="B16" s="61">
        <v>13771550</v>
      </c>
      <c r="C16" s="62">
        <v>93.325940115098064</v>
      </c>
      <c r="D16" s="62">
        <v>103.40139742161254</v>
      </c>
      <c r="E16" s="14">
        <v>23117.189782195903</v>
      </c>
      <c r="F16" s="62">
        <v>247.70379761174306</v>
      </c>
    </row>
    <row r="17" spans="1:6" x14ac:dyDescent="0.25">
      <c r="A17" s="12" t="s">
        <v>104</v>
      </c>
      <c r="B17" s="61">
        <v>2174288</v>
      </c>
      <c r="C17" s="62">
        <v>67.917576844012075</v>
      </c>
      <c r="D17" s="62">
        <v>75.249950297843</v>
      </c>
      <c r="E17" s="14">
        <v>14644.073660435048</v>
      </c>
      <c r="F17" s="62">
        <v>215.61537294047523</v>
      </c>
    </row>
    <row r="18" spans="1:6" x14ac:dyDescent="0.25">
      <c r="A18" s="64" t="s">
        <v>105</v>
      </c>
      <c r="B18" s="61"/>
      <c r="C18" s="62"/>
      <c r="D18" s="62"/>
      <c r="E18" s="14"/>
      <c r="F18" s="62"/>
    </row>
    <row r="19" spans="1:6" x14ac:dyDescent="0.25">
      <c r="A19" s="27" t="s">
        <v>106</v>
      </c>
      <c r="B19" s="61">
        <f>+'[1]Tav.7.3a'!E17</f>
        <v>3226834</v>
      </c>
      <c r="C19" s="62">
        <v>63.723967841597876</v>
      </c>
      <c r="D19" s="62">
        <v>70.603599770275892</v>
      </c>
      <c r="E19" s="14">
        <v>12175.861025698874</v>
      </c>
      <c r="F19" s="62">
        <v>191.07192219990245</v>
      </c>
    </row>
    <row r="20" spans="1:6" x14ac:dyDescent="0.25">
      <c r="A20" s="27" t="s">
        <v>107</v>
      </c>
      <c r="B20" s="61">
        <f>+'[1]Tav.7.3a'!E18</f>
        <v>10149136</v>
      </c>
      <c r="C20" s="62">
        <v>92.071219194525895</v>
      </c>
      <c r="D20" s="62">
        <v>102.0112169808767</v>
      </c>
      <c r="E20" s="14">
        <v>23646.083938179567</v>
      </c>
      <c r="F20" s="62">
        <v>256.82383860064539</v>
      </c>
    </row>
    <row r="21" spans="1:6" x14ac:dyDescent="0.25">
      <c r="A21" s="27" t="s">
        <v>108</v>
      </c>
      <c r="B21" s="61">
        <f>+'[1]Tav.7.3a'!E19</f>
        <v>2569868</v>
      </c>
      <c r="C21" s="62">
        <v>107.95368441807001</v>
      </c>
      <c r="D21" s="62">
        <v>119.608351245897</v>
      </c>
      <c r="E21" s="14">
        <v>27597.979539416032</v>
      </c>
      <c r="F21" s="62">
        <v>255.64648106439708</v>
      </c>
    </row>
    <row r="22" spans="1:6" x14ac:dyDescent="0.25">
      <c r="A22" s="63" t="s">
        <v>109</v>
      </c>
      <c r="B22" s="61"/>
      <c r="C22" s="62"/>
      <c r="D22" s="62"/>
      <c r="E22" s="14"/>
      <c r="F22" s="62"/>
    </row>
    <row r="23" spans="1:6" ht="18" customHeight="1" x14ac:dyDescent="0.25">
      <c r="A23" s="12" t="s">
        <v>110</v>
      </c>
      <c r="B23" s="61">
        <v>11947566</v>
      </c>
      <c r="C23" s="62">
        <v>94.572031828391374</v>
      </c>
      <c r="D23" s="62">
        <v>104.78201704688621</v>
      </c>
      <c r="E23" s="14">
        <v>26266.344712052647</v>
      </c>
      <c r="F23" s="62">
        <v>277.73903345668901</v>
      </c>
    </row>
    <row r="24" spans="1:6" ht="18" customHeight="1" x14ac:dyDescent="0.25">
      <c r="A24" s="12" t="s">
        <v>111</v>
      </c>
      <c r="B24" s="61">
        <v>3464011</v>
      </c>
      <c r="C24" s="62">
        <v>64.324130016149809</v>
      </c>
      <c r="D24" s="62">
        <v>71.26855538124245</v>
      </c>
      <c r="E24" s="14">
        <v>9301.0680840794103</v>
      </c>
      <c r="F24" s="62">
        <v>144.59687339330043</v>
      </c>
    </row>
    <row r="25" spans="1:6" ht="18" customHeight="1" x14ac:dyDescent="0.25">
      <c r="A25" s="12" t="s">
        <v>112</v>
      </c>
      <c r="B25" s="61">
        <v>534261</v>
      </c>
      <c r="C25" s="62">
        <v>68.360179713217605</v>
      </c>
      <c r="D25" s="62">
        <v>75.740336519746847</v>
      </c>
      <c r="E25" s="14">
        <v>7790.3485281538424</v>
      </c>
      <c r="F25" s="62">
        <v>113.96032837882608</v>
      </c>
    </row>
    <row r="26" spans="1:6" x14ac:dyDescent="0.25">
      <c r="A26" s="63" t="s">
        <v>113</v>
      </c>
      <c r="B26" s="61"/>
      <c r="C26" s="62"/>
      <c r="D26" s="62"/>
      <c r="E26" s="14"/>
      <c r="F26" s="62"/>
    </row>
    <row r="27" spans="1:6" ht="18" customHeight="1" x14ac:dyDescent="0.25">
      <c r="A27" s="12" t="s">
        <v>114</v>
      </c>
      <c r="B27" s="61">
        <v>5512627</v>
      </c>
      <c r="C27" s="62">
        <v>49.738473149598171</v>
      </c>
      <c r="D27" s="62">
        <v>55.108232747968614</v>
      </c>
      <c r="E27" s="14">
        <v>10839.311600984431</v>
      </c>
      <c r="F27" s="62">
        <v>217.92610256416768</v>
      </c>
    </row>
    <row r="28" spans="1:6" x14ac:dyDescent="0.25">
      <c r="A28" s="12" t="s">
        <v>115</v>
      </c>
      <c r="B28" s="61">
        <v>10433211</v>
      </c>
      <c r="C28" s="62">
        <v>108.42709219423764</v>
      </c>
      <c r="D28" s="62">
        <v>120.13286806882554</v>
      </c>
      <c r="E28" s="14">
        <v>27838.686170825069</v>
      </c>
      <c r="F28" s="62">
        <v>256.75027898889419</v>
      </c>
    </row>
    <row r="29" spans="1:6" x14ac:dyDescent="0.25">
      <c r="A29" s="63" t="s">
        <v>116</v>
      </c>
      <c r="B29" s="61"/>
      <c r="C29" s="62"/>
      <c r="D29" s="62"/>
      <c r="E29" s="14"/>
      <c r="F29" s="62"/>
    </row>
    <row r="30" spans="1:6" x14ac:dyDescent="0.25">
      <c r="A30" s="12" t="s">
        <v>117</v>
      </c>
      <c r="B30" s="61">
        <v>1959448</v>
      </c>
      <c r="C30" s="62">
        <v>59.713322332911247</v>
      </c>
      <c r="D30" s="62">
        <v>66.159965453284727</v>
      </c>
      <c r="E30" s="14">
        <v>2201.8227704945475</v>
      </c>
      <c r="F30" s="62">
        <v>36.873225010309028</v>
      </c>
    </row>
    <row r="31" spans="1:6" x14ac:dyDescent="0.25">
      <c r="A31" s="12" t="s">
        <v>118</v>
      </c>
      <c r="B31" s="61">
        <v>1442380</v>
      </c>
      <c r="C31" s="62">
        <v>62.838738527917947</v>
      </c>
      <c r="D31" s="62">
        <v>69.622801206016135</v>
      </c>
      <c r="E31" s="14">
        <v>7505.0997628918867</v>
      </c>
      <c r="F31" s="62">
        <v>119.43428430788003</v>
      </c>
    </row>
    <row r="32" spans="1:6" x14ac:dyDescent="0.25">
      <c r="A32" s="12" t="s">
        <v>119</v>
      </c>
      <c r="B32" s="61">
        <v>2447941</v>
      </c>
      <c r="C32" s="62">
        <v>67.183543497387177</v>
      </c>
      <c r="D32" s="62">
        <v>74.436670799115532</v>
      </c>
      <c r="E32" s="14">
        <v>14668.414452799312</v>
      </c>
      <c r="F32" s="62">
        <v>218.33344431095358</v>
      </c>
    </row>
    <row r="33" spans="1:6" x14ac:dyDescent="0.25">
      <c r="A33" s="12" t="s">
        <v>120</v>
      </c>
      <c r="B33" s="61">
        <v>1407593</v>
      </c>
      <c r="C33" s="62">
        <v>75.247038570289391</v>
      </c>
      <c r="D33" s="62">
        <v>83.370699833402114</v>
      </c>
      <c r="E33" s="14">
        <v>21387.460940769099</v>
      </c>
      <c r="F33" s="62">
        <v>284.22993578399439</v>
      </c>
    </row>
    <row r="34" spans="1:6" x14ac:dyDescent="0.25">
      <c r="A34" s="12" t="s">
        <v>121</v>
      </c>
      <c r="B34" s="61">
        <v>550153</v>
      </c>
      <c r="C34" s="62">
        <v>84.965050382450528</v>
      </c>
      <c r="D34" s="62">
        <v>94.137867035767471</v>
      </c>
      <c r="E34" s="14">
        <v>25720.742651589648</v>
      </c>
      <c r="F34" s="62">
        <v>302.72144294405376</v>
      </c>
    </row>
    <row r="35" spans="1:6" x14ac:dyDescent="0.25">
      <c r="A35" s="12" t="s">
        <v>122</v>
      </c>
      <c r="B35" s="61">
        <v>1636986</v>
      </c>
      <c r="C35" s="62">
        <v>90.007081653440451</v>
      </c>
      <c r="D35" s="62">
        <v>99.724235398313283</v>
      </c>
      <c r="E35" s="14">
        <v>27824.173295923116</v>
      </c>
      <c r="F35" s="62">
        <v>309.13315691154355</v>
      </c>
    </row>
    <row r="36" spans="1:6" x14ac:dyDescent="0.25">
      <c r="A36" s="12" t="s">
        <v>123</v>
      </c>
      <c r="B36" s="61">
        <v>6501337</v>
      </c>
      <c r="C36" s="62">
        <v>103.2085667606643</v>
      </c>
      <c r="D36" s="62">
        <v>114.3509512550627</v>
      </c>
      <c r="E36" s="14">
        <v>32201.072829327259</v>
      </c>
      <c r="F36" s="62">
        <v>312</v>
      </c>
    </row>
    <row r="37" spans="1:6" x14ac:dyDescent="0.25">
      <c r="A37" s="63" t="s">
        <v>124</v>
      </c>
      <c r="B37" s="61"/>
      <c r="C37" s="62"/>
      <c r="D37" s="62"/>
      <c r="E37" s="14"/>
      <c r="F37" s="62"/>
    </row>
    <row r="38" spans="1:6" x14ac:dyDescent="0.25">
      <c r="A38" s="12" t="s">
        <v>56</v>
      </c>
      <c r="B38" s="61">
        <f>+'[1]Tav.7.4'!D5</f>
        <v>1213196</v>
      </c>
      <c r="C38" s="62">
        <v>93.005950831638287</v>
      </c>
      <c r="D38" s="62">
        <v>103.04686213347213</v>
      </c>
      <c r="E38" s="14">
        <v>23748.918244867276</v>
      </c>
      <c r="F38" s="62">
        <v>255.34837322246364</v>
      </c>
    </row>
    <row r="39" spans="1:6" x14ac:dyDescent="0.25">
      <c r="A39" s="12" t="s">
        <v>57</v>
      </c>
      <c r="B39" s="61">
        <f>+'[1]Tav.7.4'!D6</f>
        <v>37641</v>
      </c>
      <c r="C39" s="62">
        <v>86.374996010426415</v>
      </c>
      <c r="D39" s="62">
        <v>95.700030224709352</v>
      </c>
      <c r="E39" s="14">
        <v>18908.895805106135</v>
      </c>
      <c r="F39" s="62">
        <v>218.91631465689008</v>
      </c>
    </row>
    <row r="40" spans="1:6" x14ac:dyDescent="0.25">
      <c r="A40" s="12" t="s">
        <v>58</v>
      </c>
      <c r="B40" s="61">
        <f>+'[1]Tav.7.4'!D7</f>
        <v>403766</v>
      </c>
      <c r="C40" s="62">
        <v>90.788188231506581</v>
      </c>
      <c r="D40" s="62">
        <v>100.58967014890503</v>
      </c>
      <c r="E40" s="14">
        <v>21732.419128901394</v>
      </c>
      <c r="F40" s="62">
        <v>239.37496223059892</v>
      </c>
    </row>
    <row r="41" spans="1:6" x14ac:dyDescent="0.25">
      <c r="A41" s="12" t="s">
        <v>59</v>
      </c>
      <c r="B41" s="61">
        <f>+'[1]Tav.7.4'!D8</f>
        <v>3451364</v>
      </c>
      <c r="C41" s="62">
        <v>104.8094721583429</v>
      </c>
      <c r="D41" s="62">
        <v>116.12469020755131</v>
      </c>
      <c r="E41" s="14">
        <v>27084.834008235586</v>
      </c>
      <c r="F41" s="62">
        <v>258.41971579931874</v>
      </c>
    </row>
    <row r="42" spans="1:6" x14ac:dyDescent="0.25">
      <c r="A42" s="12" t="s">
        <v>60</v>
      </c>
      <c r="B42" s="61">
        <f>+'[1]Tav.7.4'!D9</f>
        <v>371292</v>
      </c>
      <c r="C42" s="62">
        <v>94.747992351458606</v>
      </c>
      <c r="D42" s="62">
        <v>104.97697424692889</v>
      </c>
      <c r="E42" s="14">
        <v>22361.634971935833</v>
      </c>
      <c r="F42" s="62">
        <v>236.01170237979812</v>
      </c>
    </row>
    <row r="43" spans="1:6" ht="18" customHeight="1" x14ac:dyDescent="0.25">
      <c r="A43" s="12" t="s">
        <v>61</v>
      </c>
      <c r="B43" s="61">
        <f>+'[1]Tav.7.4'!D10</f>
        <v>1599534</v>
      </c>
      <c r="C43" s="62">
        <v>89.451265819540311</v>
      </c>
      <c r="D43" s="62">
        <v>99.108413753618834</v>
      </c>
      <c r="E43" s="14">
        <v>22876.341872695422</v>
      </c>
      <c r="F43" s="62">
        <v>255.74084014469213</v>
      </c>
    </row>
    <row r="44" spans="1:6" x14ac:dyDescent="0.25">
      <c r="A44" s="12" t="s">
        <v>62</v>
      </c>
      <c r="B44" s="61">
        <f>+'[1]Tav.7.4'!D11</f>
        <v>352837</v>
      </c>
      <c r="C44" s="62">
        <v>89.728279279434332</v>
      </c>
      <c r="D44" s="62">
        <v>99.41533355343347</v>
      </c>
      <c r="E44" s="14">
        <v>22873.395618940191</v>
      </c>
      <c r="F44" s="62">
        <v>254.91846943489486</v>
      </c>
    </row>
    <row r="45" spans="1:6" ht="18" customHeight="1" x14ac:dyDescent="0.25">
      <c r="A45" s="12" t="s">
        <v>63</v>
      </c>
      <c r="B45" s="61">
        <f>+'[1]Tav.7.4'!D12</f>
        <v>1465085</v>
      </c>
      <c r="C45" s="62">
        <v>95.229984292593969</v>
      </c>
      <c r="D45" s="62">
        <v>105.51100198024596</v>
      </c>
      <c r="E45" s="14">
        <v>23754.481204162217</v>
      </c>
      <c r="F45" s="62">
        <v>249.4432964640277</v>
      </c>
    </row>
    <row r="46" spans="1:6" ht="18" customHeight="1" x14ac:dyDescent="0.25">
      <c r="A46" s="12" t="s">
        <v>64</v>
      </c>
      <c r="B46" s="61">
        <f>+'[1]Tav.7.4'!D13</f>
        <v>1068707</v>
      </c>
      <c r="C46" s="62">
        <v>84.880566901822462</v>
      </c>
      <c r="D46" s="62">
        <v>94.044262728699053</v>
      </c>
      <c r="E46" s="14">
        <v>20856.99577901146</v>
      </c>
      <c r="F46" s="62">
        <v>245.72168330515285</v>
      </c>
    </row>
    <row r="47" spans="1:6" x14ac:dyDescent="0.25">
      <c r="A47" s="12" t="s">
        <v>65</v>
      </c>
      <c r="B47" s="61">
        <f>+'[1]Tav.7.4'!D14</f>
        <v>211116</v>
      </c>
      <c r="C47" s="62">
        <v>78.874553120123238</v>
      </c>
      <c r="D47" s="62">
        <v>87.389840419154112</v>
      </c>
      <c r="E47" s="14">
        <v>19459.364283142917</v>
      </c>
      <c r="F47" s="62">
        <v>246.71283086075903</v>
      </c>
    </row>
    <row r="48" spans="1:6" x14ac:dyDescent="0.25">
      <c r="A48" s="12" t="s">
        <v>66</v>
      </c>
      <c r="B48" s="61">
        <f>+'[1]Tav.7.4'!D15</f>
        <v>432666</v>
      </c>
      <c r="C48" s="62">
        <v>80.607801887322779</v>
      </c>
      <c r="D48" s="62">
        <v>89.310210515471255</v>
      </c>
      <c r="E48" s="14">
        <v>19514.071510125592</v>
      </c>
      <c r="F48" s="62">
        <v>242.08663495629423</v>
      </c>
    </row>
    <row r="49" spans="1:6" x14ac:dyDescent="0.25">
      <c r="A49" s="12" t="s">
        <v>67</v>
      </c>
      <c r="B49" s="61">
        <f>+'[1]Tav.7.4'!D16</f>
        <v>1619081</v>
      </c>
      <c r="C49" s="62">
        <v>93.261583408051109</v>
      </c>
      <c r="D49" s="62">
        <v>103.33009277218817</v>
      </c>
      <c r="E49" s="14">
        <v>22200.682551397986</v>
      </c>
      <c r="F49" s="62">
        <v>238.04745469806636</v>
      </c>
    </row>
    <row r="50" spans="1:6" x14ac:dyDescent="0.25">
      <c r="A50" s="12" t="s">
        <v>68</v>
      </c>
      <c r="B50" s="61">
        <f>+'[1]Tav.7.4'!D17</f>
        <v>320683</v>
      </c>
      <c r="C50" s="62">
        <v>78.742548125538136</v>
      </c>
      <c r="D50" s="62">
        <v>87.243584181178917</v>
      </c>
      <c r="E50" s="14">
        <v>17998.437307247343</v>
      </c>
      <c r="F50" s="62">
        <v>228.57321404626998</v>
      </c>
    </row>
    <row r="51" spans="1:6" x14ac:dyDescent="0.25">
      <c r="A51" s="12" t="s">
        <v>69</v>
      </c>
      <c r="B51" s="61">
        <f>+'[1]Tav.7.4'!D18</f>
        <v>55011</v>
      </c>
      <c r="C51" s="62">
        <v>73.106461903617557</v>
      </c>
      <c r="D51" s="62">
        <v>80.999026766417842</v>
      </c>
      <c r="E51" s="14">
        <v>16335.790478267983</v>
      </c>
      <c r="F51" s="62">
        <v>223.4520732217193</v>
      </c>
    </row>
    <row r="52" spans="1:6" x14ac:dyDescent="0.25">
      <c r="A52" s="12" t="s">
        <v>70</v>
      </c>
      <c r="B52" s="61">
        <f>+'[1]Tav.7.4'!D19</f>
        <v>1080935</v>
      </c>
      <c r="C52" s="62">
        <v>72.569001809406004</v>
      </c>
      <c r="D52" s="62">
        <v>80.403542544868216</v>
      </c>
      <c r="E52" s="14">
        <v>15835.018891977779</v>
      </c>
      <c r="F52" s="62">
        <v>218.2063759615518</v>
      </c>
    </row>
    <row r="53" spans="1:6" x14ac:dyDescent="0.25">
      <c r="A53" s="12" t="s">
        <v>71</v>
      </c>
      <c r="B53" s="61">
        <f>+'[1]Tav.7.4'!D20</f>
        <v>776363</v>
      </c>
      <c r="C53" s="62">
        <v>72.281763905356669</v>
      </c>
      <c r="D53" s="62">
        <v>80.085294471133011</v>
      </c>
      <c r="E53" s="14">
        <v>15894.295140288757</v>
      </c>
      <c r="F53" s="62">
        <v>219.89357040456591</v>
      </c>
    </row>
    <row r="54" spans="1:6" x14ac:dyDescent="0.25">
      <c r="A54" s="12" t="s">
        <v>72</v>
      </c>
      <c r="B54" s="61">
        <f>+'[1]Tav.7.4'!D21</f>
        <v>112317</v>
      </c>
      <c r="C54" s="62">
        <v>75.423453681198737</v>
      </c>
      <c r="D54" s="62">
        <v>83.566160698535825</v>
      </c>
      <c r="E54" s="14">
        <v>16540.684313149388</v>
      </c>
      <c r="F54" s="62">
        <v>219.30425492133872</v>
      </c>
    </row>
    <row r="55" spans="1:6" x14ac:dyDescent="0.25">
      <c r="A55" s="12" t="s">
        <v>73</v>
      </c>
      <c r="B55" s="61">
        <f>+'[1]Tav.7.4'!D22</f>
        <v>266829</v>
      </c>
      <c r="C55" s="62">
        <v>66.283983434544055</v>
      </c>
      <c r="D55" s="62">
        <v>73.439994339730958</v>
      </c>
      <c r="E55" s="14">
        <v>13975.267530890571</v>
      </c>
      <c r="F55" s="62">
        <v>210.83928283657323</v>
      </c>
    </row>
    <row r="56" spans="1:6" x14ac:dyDescent="0.25">
      <c r="A56" s="12" t="s">
        <v>74</v>
      </c>
      <c r="B56" s="61">
        <f>+'[1]Tav.7.4'!D23</f>
        <v>759076</v>
      </c>
      <c r="C56" s="62">
        <v>71.596283065617641</v>
      </c>
      <c r="D56" s="62">
        <v>79.325809202114129</v>
      </c>
      <c r="E56" s="14">
        <v>15658.807887484258</v>
      </c>
      <c r="F56" s="62">
        <v>218.70978795272146</v>
      </c>
    </row>
    <row r="57" spans="1:6" x14ac:dyDescent="0.25">
      <c r="A57" s="12" t="s">
        <v>75</v>
      </c>
      <c r="B57" s="61">
        <f>+'[1]Tav.7.4'!D24</f>
        <v>335029</v>
      </c>
      <c r="C57" s="62">
        <v>73.018385214338792</v>
      </c>
      <c r="D57" s="62">
        <v>80.901441328323543</v>
      </c>
      <c r="E57" s="14">
        <v>16076.733808118102</v>
      </c>
      <c r="F57" s="62">
        <v>220.1737789862967</v>
      </c>
    </row>
    <row r="58" spans="1:6" x14ac:dyDescent="0.25">
      <c r="A58" s="12" t="s">
        <v>76</v>
      </c>
      <c r="B58" s="61">
        <f>+'[1]Tav.7.4'!D25</f>
        <v>13310</v>
      </c>
      <c r="C58" s="62">
        <v>238.42982863962831</v>
      </c>
      <c r="D58" s="62">
        <v>264.17068435557837</v>
      </c>
      <c r="E58" s="14">
        <v>66311.276333583766</v>
      </c>
      <c r="F58" s="62">
        <v>278.11652892561983</v>
      </c>
    </row>
    <row r="59" spans="1:6" x14ac:dyDescent="0.25">
      <c r="A59" s="64" t="s">
        <v>125</v>
      </c>
      <c r="B59" s="61"/>
      <c r="C59" s="62"/>
      <c r="D59" s="62"/>
      <c r="E59" s="14"/>
      <c r="F59" s="62"/>
    </row>
    <row r="60" spans="1:6" x14ac:dyDescent="0.25">
      <c r="A60" s="27" t="s">
        <v>81</v>
      </c>
      <c r="B60" s="61">
        <v>41515</v>
      </c>
      <c r="C60" s="62">
        <v>163.96082997147721</v>
      </c>
      <c r="D60" s="62">
        <v>181.6620215188747</v>
      </c>
      <c r="E60" s="14">
        <v>46813.93898590871</v>
      </c>
      <c r="F60" s="62">
        <v>285.51904131036974</v>
      </c>
    </row>
    <row r="61" spans="1:6" x14ac:dyDescent="0.25">
      <c r="A61" s="27" t="s">
        <v>82</v>
      </c>
      <c r="B61" s="61">
        <v>3867509</v>
      </c>
      <c r="C61" s="62">
        <v>104.82645563773326</v>
      </c>
      <c r="D61" s="62">
        <v>116.14350722134061</v>
      </c>
      <c r="E61" s="14">
        <v>28790.172350730147</v>
      </c>
      <c r="F61" s="62">
        <v>274.64605357091608</v>
      </c>
    </row>
    <row r="62" spans="1:6" x14ac:dyDescent="0.25">
      <c r="A62" s="27" t="s">
        <v>83</v>
      </c>
      <c r="B62" s="61">
        <v>80716</v>
      </c>
      <c r="C62" s="62">
        <v>159.60894060304412</v>
      </c>
      <c r="D62" s="62">
        <v>176.84030269594862</v>
      </c>
      <c r="E62" s="14">
        <v>47497.286188611921</v>
      </c>
      <c r="F62" s="62">
        <v>297.58537340799842</v>
      </c>
    </row>
    <row r="63" spans="1:6" x14ac:dyDescent="0.25">
      <c r="A63" s="27" t="s">
        <v>84</v>
      </c>
      <c r="B63" s="61">
        <v>177024</v>
      </c>
      <c r="C63" s="62">
        <v>101.5479850608625</v>
      </c>
      <c r="D63" s="62">
        <v>112.51109335402791</v>
      </c>
      <c r="E63" s="14">
        <v>28435.891568374911</v>
      </c>
      <c r="F63" s="62">
        <v>280.02418316160521</v>
      </c>
    </row>
    <row r="64" spans="1:6" x14ac:dyDescent="0.25">
      <c r="A64" s="27" t="s">
        <v>9</v>
      </c>
      <c r="B64" s="61">
        <v>952891</v>
      </c>
      <c r="C64" s="62">
        <v>85.077196162028685</v>
      </c>
      <c r="D64" s="62">
        <v>94.26212006026438</v>
      </c>
      <c r="E64" s="14">
        <v>18901.072876121194</v>
      </c>
      <c r="F64" s="62">
        <v>222.16379627890282</v>
      </c>
    </row>
    <row r="65" spans="1:6" x14ac:dyDescent="0.25">
      <c r="A65" s="27" t="s">
        <v>85</v>
      </c>
      <c r="B65" s="61">
        <v>2393718</v>
      </c>
      <c r="C65" s="62">
        <v>83.209753364924865</v>
      </c>
      <c r="D65" s="62">
        <v>92.193068362662231</v>
      </c>
      <c r="E65" s="14">
        <v>21411.091401326306</v>
      </c>
      <c r="F65" s="62">
        <v>257.31468410230445</v>
      </c>
    </row>
    <row r="66" spans="1:6" x14ac:dyDescent="0.25">
      <c r="A66" s="27" t="s">
        <v>12</v>
      </c>
      <c r="B66" s="61">
        <v>1141677</v>
      </c>
      <c r="C66" s="62">
        <v>95.450360725889681</v>
      </c>
      <c r="D66" s="62">
        <v>105.75517022686063</v>
      </c>
      <c r="E66" s="14">
        <v>24367.080707590674</v>
      </c>
      <c r="F66" s="62">
        <v>255.28537055577016</v>
      </c>
    </row>
    <row r="67" spans="1:6" x14ac:dyDescent="0.25">
      <c r="A67" s="27" t="s">
        <v>86</v>
      </c>
      <c r="B67" s="61">
        <v>1779569</v>
      </c>
      <c r="C67" s="62">
        <v>55.530828174718806</v>
      </c>
      <c r="D67" s="62">
        <v>61.525929727189066</v>
      </c>
      <c r="E67" s="14">
        <v>9814.577671335026</v>
      </c>
      <c r="F67" s="62">
        <v>176.74106426893255</v>
      </c>
    </row>
    <row r="68" spans="1:6" x14ac:dyDescent="0.25">
      <c r="A68" s="27" t="s">
        <v>87</v>
      </c>
      <c r="B68" s="61">
        <v>551003</v>
      </c>
      <c r="C68" s="62">
        <v>120.51195067348671</v>
      </c>
      <c r="D68" s="62">
        <v>133.52240642071001</v>
      </c>
      <c r="E68" s="14">
        <v>30427.210869995262</v>
      </c>
      <c r="F68" s="62">
        <v>252.48293384972496</v>
      </c>
    </row>
    <row r="69" spans="1:6" x14ac:dyDescent="0.25">
      <c r="A69" s="27" t="s">
        <v>88</v>
      </c>
      <c r="B69" s="61">
        <v>510554</v>
      </c>
      <c r="C69" s="62">
        <v>164.37489260527644</v>
      </c>
      <c r="D69" s="62">
        <v>182.1207863049793</v>
      </c>
      <c r="E69" s="14">
        <v>48903.659953697359</v>
      </c>
      <c r="F69" s="62">
        <v>297.5129545552478</v>
      </c>
    </row>
    <row r="70" spans="1:6" x14ac:dyDescent="0.25">
      <c r="A70" s="27" t="s">
        <v>89</v>
      </c>
      <c r="B70" s="61">
        <v>52419</v>
      </c>
      <c r="C70" s="62">
        <v>90.213721538090837</v>
      </c>
      <c r="D70" s="62">
        <v>99.953184100137648</v>
      </c>
      <c r="E70" s="14">
        <v>22848.361910757551</v>
      </c>
      <c r="F70" s="62">
        <v>253.26925351494688</v>
      </c>
    </row>
    <row r="71" spans="1:6" x14ac:dyDescent="0.25">
      <c r="A71" s="27" t="s">
        <v>90</v>
      </c>
      <c r="B71" s="61">
        <v>504555</v>
      </c>
      <c r="C71" s="62">
        <v>93.256225995688908</v>
      </c>
      <c r="D71" s="62">
        <v>103.32415697422961</v>
      </c>
      <c r="E71" s="14">
        <v>24016.721659680312</v>
      </c>
      <c r="F71" s="62">
        <v>257.53478015280791</v>
      </c>
    </row>
    <row r="72" spans="1:6" x14ac:dyDescent="0.25">
      <c r="A72" s="27" t="s">
        <v>91</v>
      </c>
      <c r="B72" s="61">
        <v>1765248</v>
      </c>
      <c r="C72" s="62">
        <v>66.395623342631211</v>
      </c>
      <c r="D72" s="62">
        <v>73.563686878911341</v>
      </c>
      <c r="E72" s="14">
        <v>14161.950876024219</v>
      </c>
      <c r="F72" s="62">
        <v>213.29645182999784</v>
      </c>
    </row>
    <row r="73" spans="1:6" x14ac:dyDescent="0.25">
      <c r="A73" s="27" t="s">
        <v>92</v>
      </c>
      <c r="B73" s="61">
        <v>528917</v>
      </c>
      <c r="C73" s="62">
        <v>68.400081108421077</v>
      </c>
      <c r="D73" s="62">
        <v>75.78454566479293</v>
      </c>
      <c r="E73" s="14">
        <v>14493.29148807847</v>
      </c>
      <c r="F73" s="62">
        <v>211.88997517568919</v>
      </c>
    </row>
    <row r="74" spans="1:6" x14ac:dyDescent="0.25">
      <c r="A74" s="27" t="s">
        <v>93</v>
      </c>
      <c r="B74" s="61">
        <v>822889</v>
      </c>
      <c r="C74" s="62">
        <v>67.005477815401761</v>
      </c>
      <c r="D74" s="62">
        <v>74.239381167450233</v>
      </c>
      <c r="E74" s="14">
        <v>17118.851655569586</v>
      </c>
      <c r="F74" s="62">
        <v>255.48436058812305</v>
      </c>
    </row>
    <row r="75" spans="1:6" x14ac:dyDescent="0.25">
      <c r="A75" s="27" t="s">
        <v>94</v>
      </c>
      <c r="B75" s="61">
        <v>242195</v>
      </c>
      <c r="C75" s="62">
        <v>84.504127480981836</v>
      </c>
      <c r="D75" s="62">
        <v>93.627182953113632</v>
      </c>
      <c r="E75" s="14">
        <v>13550.26048019158</v>
      </c>
      <c r="F75" s="62">
        <v>160.35027973327277</v>
      </c>
    </row>
    <row r="76" spans="1:6" x14ac:dyDescent="0.25">
      <c r="A76" s="27" t="s">
        <v>95</v>
      </c>
      <c r="B76" s="61">
        <v>533439</v>
      </c>
      <c r="C76" s="62">
        <v>66.275734201737038</v>
      </c>
      <c r="D76" s="62">
        <v>73.430854520739047</v>
      </c>
      <c r="E76" s="14">
        <v>15769.502004915275</v>
      </c>
      <c r="F76" s="62">
        <v>237.93779419952421</v>
      </c>
    </row>
    <row r="77" spans="1:6" x14ac:dyDescent="0.25">
      <c r="A77" s="64" t="s">
        <v>126</v>
      </c>
      <c r="B77" s="61"/>
      <c r="C77" s="62"/>
      <c r="D77" s="62"/>
      <c r="E77" s="14"/>
      <c r="F77" s="62"/>
    </row>
    <row r="78" spans="1:6" x14ac:dyDescent="0.25">
      <c r="A78" s="12" t="s">
        <v>127</v>
      </c>
      <c r="B78" s="61">
        <v>8837292</v>
      </c>
      <c r="C78" s="62">
        <v>71.69037073131615</v>
      </c>
      <c r="D78" s="62">
        <v>79.430054560921818</v>
      </c>
      <c r="E78" s="14">
        <v>16276.759375043848</v>
      </c>
      <c r="F78" s="62">
        <v>227.04247737881695</v>
      </c>
    </row>
    <row r="79" spans="1:6" x14ac:dyDescent="0.25">
      <c r="A79" s="12" t="s">
        <v>128</v>
      </c>
      <c r="B79" s="61">
        <v>5798121</v>
      </c>
      <c r="C79" s="62">
        <v>96.027514069768856</v>
      </c>
      <c r="D79" s="62">
        <v>106.39463297655338</v>
      </c>
      <c r="E79" s="14">
        <v>25388.539416304007</v>
      </c>
      <c r="F79" s="62">
        <v>264.38817730778646</v>
      </c>
    </row>
    <row r="80" spans="1:6" x14ac:dyDescent="0.25">
      <c r="A80" s="12" t="s">
        <v>129</v>
      </c>
      <c r="B80" s="61">
        <v>122851</v>
      </c>
      <c r="C80" s="62">
        <v>497.14566293378618</v>
      </c>
      <c r="D80" s="62">
        <v>550.8174491041766</v>
      </c>
      <c r="E80" s="14">
        <v>147718.7538237377</v>
      </c>
      <c r="F80" s="62">
        <v>297.13374738504365</v>
      </c>
    </row>
    <row r="81" spans="1:6" x14ac:dyDescent="0.25">
      <c r="A81" s="12" t="s">
        <v>130</v>
      </c>
      <c r="B81" s="61">
        <v>662053</v>
      </c>
      <c r="C81" s="62">
        <v>56.684389855204131</v>
      </c>
      <c r="D81" s="62">
        <v>62.804029788405693</v>
      </c>
      <c r="E81" s="14">
        <v>12731.363209591982</v>
      </c>
      <c r="F81" s="62">
        <v>224.60086881261773</v>
      </c>
    </row>
    <row r="82" spans="1:6" x14ac:dyDescent="0.25">
      <c r="A82" s="12" t="s">
        <v>131</v>
      </c>
      <c r="B82" s="61">
        <v>482710</v>
      </c>
      <c r="C82" s="62">
        <v>214.20812943753756</v>
      </c>
      <c r="D82" s="62">
        <v>237.33401341143048</v>
      </c>
      <c r="E82" s="14">
        <v>64549.880926436163</v>
      </c>
      <c r="F82" s="62">
        <v>301.34188228957345</v>
      </c>
    </row>
    <row r="83" spans="1:6" x14ac:dyDescent="0.25">
      <c r="A83" s="12" t="s">
        <v>132</v>
      </c>
      <c r="B83" s="61">
        <v>42811</v>
      </c>
      <c r="C83" s="62">
        <v>141.39832313909736</v>
      </c>
      <c r="D83" s="62">
        <v>156.66366915376062</v>
      </c>
      <c r="E83" s="14">
        <v>33088.756651327931</v>
      </c>
      <c r="F83" s="62">
        <v>234.01095512835485</v>
      </c>
    </row>
    <row r="84" spans="1:6" x14ac:dyDescent="0.25">
      <c r="A84" s="3"/>
      <c r="B84" s="3"/>
      <c r="C84" s="3"/>
      <c r="D84" s="3"/>
      <c r="E84" s="3"/>
      <c r="F84" s="3"/>
    </row>
    <row r="85" spans="1:6" x14ac:dyDescent="0.25">
      <c r="A85" s="133" t="s">
        <v>149</v>
      </c>
      <c r="B85" s="133"/>
      <c r="C85" s="133"/>
      <c r="D85" s="133"/>
      <c r="E85" s="3"/>
      <c r="F85" s="3"/>
    </row>
    <row r="86" spans="1:6" ht="18" customHeight="1" x14ac:dyDescent="0.25">
      <c r="A86" s="3"/>
      <c r="B86" s="3"/>
      <c r="C86" s="3"/>
      <c r="D86" s="3"/>
      <c r="E86" s="3"/>
      <c r="F86" s="3"/>
    </row>
    <row r="87" spans="1:6" x14ac:dyDescent="0.25">
      <c r="A87" s="3"/>
      <c r="B87" s="3"/>
      <c r="C87" s="3"/>
      <c r="D87" s="3"/>
      <c r="E87" s="3"/>
      <c r="F87" s="3"/>
    </row>
    <row r="88" spans="1:6" x14ac:dyDescent="0.25">
      <c r="A88" s="1"/>
    </row>
  </sheetData>
  <mergeCells count="9">
    <mergeCell ref="A85:D85"/>
    <mergeCell ref="A1:F1"/>
    <mergeCell ref="A2:F2"/>
    <mergeCell ref="A4:A6"/>
    <mergeCell ref="E4:E6"/>
    <mergeCell ref="B4:B6"/>
    <mergeCell ref="C4:C6"/>
    <mergeCell ref="D4:D6"/>
    <mergeCell ref="F4:F6"/>
  </mergeCells>
  <pageMargins left="0.7" right="0.7" top="0.75" bottom="0.75" header="0.3" footer="0.3"/>
  <pageSetup paperSize="9" scale="9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50BFD-4995-4CAD-BBCB-44E2E6DD07A4}">
  <sheetPr>
    <pageSetUpPr fitToPage="1"/>
  </sheetPr>
  <dimension ref="A1:F62"/>
  <sheetViews>
    <sheetView workbookViewId="0">
      <selection activeCell="A2" sqref="A2:F2"/>
    </sheetView>
  </sheetViews>
  <sheetFormatPr defaultRowHeight="15" x14ac:dyDescent="0.25"/>
  <cols>
    <col min="1" max="1" width="19" customWidth="1"/>
    <col min="2" max="2" width="12.42578125" customWidth="1"/>
    <col min="3" max="3" width="23" customWidth="1"/>
    <col min="4" max="4" width="15.85546875" customWidth="1"/>
    <col min="5" max="5" width="19.85546875" customWidth="1"/>
    <col min="6" max="6" width="18.7109375" customWidth="1"/>
  </cols>
  <sheetData>
    <row r="1" spans="1:6" x14ac:dyDescent="0.25">
      <c r="A1" s="105" t="s">
        <v>134</v>
      </c>
      <c r="B1" s="105"/>
      <c r="C1" s="105"/>
      <c r="D1" s="105"/>
      <c r="E1" s="105"/>
      <c r="F1" s="105"/>
    </row>
    <row r="2" spans="1:6" ht="28.5" customHeight="1" x14ac:dyDescent="0.25">
      <c r="A2" s="117" t="s">
        <v>179</v>
      </c>
      <c r="B2" s="117"/>
      <c r="C2" s="117"/>
      <c r="D2" s="117"/>
      <c r="E2" s="117"/>
      <c r="F2" s="117"/>
    </row>
    <row r="3" spans="1:6" x14ac:dyDescent="0.25">
      <c r="A3" s="29"/>
      <c r="B3" s="2"/>
      <c r="C3" s="2"/>
      <c r="D3" s="2"/>
      <c r="E3" s="2"/>
      <c r="F3" s="2"/>
    </row>
    <row r="4" spans="1:6" ht="14.25" customHeight="1" x14ac:dyDescent="0.25">
      <c r="A4" s="158"/>
      <c r="B4" s="106" t="s">
        <v>98</v>
      </c>
      <c r="C4" s="106" t="s">
        <v>175</v>
      </c>
      <c r="D4" s="106" t="s">
        <v>177</v>
      </c>
      <c r="E4" s="106" t="s">
        <v>176</v>
      </c>
      <c r="F4" s="106" t="s">
        <v>133</v>
      </c>
    </row>
    <row r="5" spans="1:6" ht="12" customHeight="1" x14ac:dyDescent="0.25">
      <c r="A5" s="158"/>
      <c r="B5" s="106"/>
      <c r="C5" s="106"/>
      <c r="D5" s="106"/>
      <c r="E5" s="106"/>
      <c r="F5" s="106"/>
    </row>
    <row r="6" spans="1:6" ht="9.75" customHeight="1" x14ac:dyDescent="0.25">
      <c r="A6" s="158"/>
      <c r="B6" s="106"/>
      <c r="C6" s="106"/>
      <c r="D6" s="106"/>
      <c r="E6" s="106"/>
      <c r="F6" s="106"/>
    </row>
    <row r="7" spans="1:6" x14ac:dyDescent="0.25">
      <c r="A7" s="17" t="s">
        <v>99</v>
      </c>
      <c r="B7" s="12"/>
      <c r="C7" s="12"/>
      <c r="D7" s="11"/>
      <c r="E7" s="12"/>
      <c r="F7" s="12"/>
    </row>
    <row r="8" spans="1:6" x14ac:dyDescent="0.25">
      <c r="A8" s="12">
        <v>2017</v>
      </c>
      <c r="B8" s="14">
        <f>+'[1]Tav.7.3b'!C20</f>
        <v>3561432</v>
      </c>
      <c r="C8" s="62">
        <v>110.40685499510644</v>
      </c>
      <c r="D8" s="62">
        <v>96.595474391403201</v>
      </c>
      <c r="E8" s="61">
        <v>31981.429174014815</v>
      </c>
      <c r="F8" s="62">
        <v>289.66887224015511</v>
      </c>
    </row>
    <row r="9" spans="1:6" x14ac:dyDescent="0.25">
      <c r="A9" s="12">
        <v>2018</v>
      </c>
      <c r="B9" s="30">
        <f>+'[1]Tav.7.3b'!D20</f>
        <v>3583175</v>
      </c>
      <c r="C9" s="62">
        <v>114.67353770017361</v>
      </c>
      <c r="D9" s="62">
        <v>100.32841506788408</v>
      </c>
      <c r="E9" s="61">
        <v>32967.575785796049</v>
      </c>
      <c r="F9" s="62">
        <v>287.49070140308527</v>
      </c>
    </row>
    <row r="10" spans="1:6" x14ac:dyDescent="0.25">
      <c r="A10" s="12" t="s">
        <v>3</v>
      </c>
      <c r="B10" s="30">
        <f>+'[1]Tav.7.3b'!E20</f>
        <v>3587541</v>
      </c>
      <c r="C10" s="62">
        <v>114.2981653030035</v>
      </c>
      <c r="D10" s="62">
        <v>100</v>
      </c>
      <c r="E10" s="61">
        <v>32690.164386748365</v>
      </c>
      <c r="F10" s="62">
        <v>286.00777886580249</v>
      </c>
    </row>
    <row r="11" spans="1:6" x14ac:dyDescent="0.25">
      <c r="A11" s="27" t="s">
        <v>100</v>
      </c>
      <c r="B11" s="28"/>
      <c r="C11" s="62"/>
      <c r="D11" s="62"/>
      <c r="E11" s="61"/>
      <c r="F11" s="62"/>
    </row>
    <row r="12" spans="1:6" x14ac:dyDescent="0.25">
      <c r="A12" s="63" t="s">
        <v>101</v>
      </c>
      <c r="B12" s="11"/>
      <c r="C12" s="62"/>
      <c r="D12" s="62"/>
      <c r="E12" s="61"/>
      <c r="F12" s="62"/>
    </row>
    <row r="13" spans="1:6" x14ac:dyDescent="0.25">
      <c r="A13" s="12" t="s">
        <v>49</v>
      </c>
      <c r="B13" s="14">
        <f>+'[1]Tav.7.3b'!E10</f>
        <v>2117452</v>
      </c>
      <c r="C13" s="62">
        <v>102.57373725334365</v>
      </c>
      <c r="D13" s="62">
        <v>89.742243002257752</v>
      </c>
      <c r="E13" s="61">
        <v>28972.055879165095</v>
      </c>
      <c r="F13" s="62">
        <v>282.45101187653842</v>
      </c>
    </row>
    <row r="14" spans="1:6" x14ac:dyDescent="0.25">
      <c r="A14" s="12" t="s">
        <v>53</v>
      </c>
      <c r="B14" s="14">
        <f>+'[1]Tav.7.3b'!E15</f>
        <v>1470089</v>
      </c>
      <c r="C14" s="62">
        <v>130.68203959166425</v>
      </c>
      <c r="D14" s="62">
        <v>114.33432832909192</v>
      </c>
      <c r="E14" s="61">
        <v>38045.565519332536</v>
      </c>
      <c r="F14" s="62">
        <v>291.13079072083389</v>
      </c>
    </row>
    <row r="15" spans="1:6" ht="45" x14ac:dyDescent="0.25">
      <c r="A15" s="63" t="s">
        <v>102</v>
      </c>
      <c r="B15" s="11"/>
      <c r="C15" s="62"/>
      <c r="D15" s="62"/>
      <c r="E15" s="61"/>
      <c r="F15" s="62"/>
    </row>
    <row r="16" spans="1:6" x14ac:dyDescent="0.25">
      <c r="A16" s="12" t="s">
        <v>135</v>
      </c>
      <c r="B16" s="30">
        <v>3550982</v>
      </c>
      <c r="C16" s="62">
        <v>114.38329819827261</v>
      </c>
      <c r="D16" s="62">
        <v>100.07448316868728</v>
      </c>
      <c r="E16" s="61">
        <v>32730.436329668679</v>
      </c>
      <c r="F16" s="62">
        <v>286.14698863581964</v>
      </c>
    </row>
    <row r="17" spans="1:6" x14ac:dyDescent="0.25">
      <c r="A17" s="12" t="s">
        <v>136</v>
      </c>
      <c r="B17" s="30">
        <v>36559</v>
      </c>
      <c r="C17" s="62">
        <v>105.61464030644176</v>
      </c>
      <c r="D17" s="62">
        <v>92.402743321783177</v>
      </c>
      <c r="E17" s="61">
        <v>28778.543598019631</v>
      </c>
      <c r="F17" s="62">
        <v>272.4863098005963</v>
      </c>
    </row>
    <row r="18" spans="1:6" x14ac:dyDescent="0.25">
      <c r="A18" s="64" t="s">
        <v>105</v>
      </c>
      <c r="B18" s="28"/>
      <c r="C18" s="62"/>
      <c r="D18" s="62"/>
      <c r="E18" s="61"/>
      <c r="F18" s="62"/>
    </row>
    <row r="19" spans="1:6" x14ac:dyDescent="0.25">
      <c r="A19" s="27" t="s">
        <v>106</v>
      </c>
      <c r="B19" s="30">
        <v>167079</v>
      </c>
      <c r="C19" s="62">
        <v>88.326376624386526</v>
      </c>
      <c r="D19" s="62">
        <v>77.277160477802965</v>
      </c>
      <c r="E19" s="61">
        <v>18737.401553516615</v>
      </c>
      <c r="F19" s="62">
        <v>212.13823400906159</v>
      </c>
    </row>
    <row r="20" spans="1:6" x14ac:dyDescent="0.25">
      <c r="A20" s="27" t="s">
        <v>107</v>
      </c>
      <c r="B20" s="30">
        <v>2075611</v>
      </c>
      <c r="C20" s="62">
        <v>111.10135663665781</v>
      </c>
      <c r="D20" s="62">
        <v>97.203097129450001</v>
      </c>
      <c r="E20" s="61">
        <v>31706.584749801212</v>
      </c>
      <c r="F20" s="62">
        <v>285.38431671445181</v>
      </c>
    </row>
    <row r="21" spans="1:6" x14ac:dyDescent="0.25">
      <c r="A21" s="27" t="s">
        <v>108</v>
      </c>
      <c r="B21" s="30">
        <v>1344851</v>
      </c>
      <c r="C21" s="62">
        <v>121.36405402500327</v>
      </c>
      <c r="D21" s="62">
        <v>106.18197912737108</v>
      </c>
      <c r="E21" s="61">
        <v>35941.634159412526</v>
      </c>
      <c r="F21" s="62">
        <v>296.14727728201859</v>
      </c>
    </row>
    <row r="22" spans="1:6" x14ac:dyDescent="0.25">
      <c r="A22" s="63" t="s">
        <v>109</v>
      </c>
      <c r="B22" s="11"/>
      <c r="C22" s="62"/>
      <c r="D22" s="62"/>
      <c r="E22" s="61"/>
      <c r="F22" s="62"/>
    </row>
    <row r="23" spans="1:6" ht="30" x14ac:dyDescent="0.25">
      <c r="A23" s="12" t="s">
        <v>110</v>
      </c>
      <c r="B23" s="14">
        <v>3107192</v>
      </c>
      <c r="C23" s="62">
        <v>117.44531628891228</v>
      </c>
      <c r="D23" s="62">
        <v>102.7534571334244</v>
      </c>
      <c r="E23" s="61">
        <v>35523.774276452757</v>
      </c>
      <c r="F23" s="62">
        <v>302.4707617038149</v>
      </c>
    </row>
    <row r="24" spans="1:6" x14ac:dyDescent="0.25">
      <c r="A24" s="12" t="s">
        <v>111</v>
      </c>
      <c r="B24" s="14">
        <v>480349</v>
      </c>
      <c r="C24" s="62">
        <v>79.996818187268659</v>
      </c>
      <c r="D24" s="62">
        <v>69.989590799815332</v>
      </c>
      <c r="E24" s="61">
        <v>14360.637354506815</v>
      </c>
      <c r="F24" s="62">
        <v>179.51510672448575</v>
      </c>
    </row>
    <row r="25" spans="1:6" x14ac:dyDescent="0.25">
      <c r="A25" s="12"/>
      <c r="B25" s="14"/>
      <c r="C25" s="62"/>
      <c r="D25" s="62"/>
      <c r="E25" s="61"/>
      <c r="F25" s="62"/>
    </row>
    <row r="26" spans="1:6" x14ac:dyDescent="0.25">
      <c r="A26" s="63" t="s">
        <v>113</v>
      </c>
      <c r="B26" s="11"/>
      <c r="C26" s="62"/>
      <c r="D26" s="62"/>
      <c r="E26" s="61"/>
      <c r="F26" s="62"/>
    </row>
    <row r="27" spans="1:6" x14ac:dyDescent="0.25">
      <c r="A27" s="12" t="s">
        <v>114</v>
      </c>
      <c r="B27" s="14">
        <v>273588</v>
      </c>
      <c r="C27" s="62">
        <v>68.691765898370988</v>
      </c>
      <c r="D27" s="62">
        <v>60.098747618800076</v>
      </c>
      <c r="E27" s="61">
        <v>19995.476865578908</v>
      </c>
      <c r="F27" s="62">
        <v>291.08986505256081</v>
      </c>
    </row>
    <row r="28" spans="1:6" x14ac:dyDescent="0.25">
      <c r="A28" s="12" t="s">
        <v>115</v>
      </c>
      <c r="B28" s="14">
        <v>3313953</v>
      </c>
      <c r="C28" s="62">
        <v>118.13579689884162</v>
      </c>
      <c r="D28" s="62">
        <v>103.3575618520775</v>
      </c>
      <c r="E28" s="61">
        <v>33738.191974810587</v>
      </c>
      <c r="F28" s="62">
        <v>285.58822017089562</v>
      </c>
    </row>
    <row r="29" spans="1:6" ht="30" x14ac:dyDescent="0.25">
      <c r="A29" s="63" t="s">
        <v>116</v>
      </c>
      <c r="B29" s="11"/>
      <c r="C29" s="62"/>
      <c r="D29" s="62"/>
      <c r="E29" s="61"/>
      <c r="F29" s="62"/>
    </row>
    <row r="30" spans="1:6" x14ac:dyDescent="0.25">
      <c r="A30" s="12" t="s">
        <v>117</v>
      </c>
      <c r="B30" s="14">
        <v>152679</v>
      </c>
      <c r="C30" s="62">
        <v>79.068998522523771</v>
      </c>
      <c r="D30" s="62">
        <v>69.177837030815411</v>
      </c>
      <c r="E30" s="61">
        <v>3304.6541964513758</v>
      </c>
      <c r="F30" s="62">
        <v>41.794562448011845</v>
      </c>
    </row>
    <row r="31" spans="1:6" x14ac:dyDescent="0.25">
      <c r="A31" s="12" t="s">
        <v>118</v>
      </c>
      <c r="B31" s="14">
        <v>106403</v>
      </c>
      <c r="C31" s="62">
        <v>82.841607028734302</v>
      </c>
      <c r="D31" s="62">
        <v>72.478509877321201</v>
      </c>
      <c r="E31" s="61">
        <v>10318.514137007425</v>
      </c>
      <c r="F31" s="62">
        <v>124.55714594513313</v>
      </c>
    </row>
    <row r="32" spans="1:6" x14ac:dyDescent="0.25">
      <c r="A32" s="12" t="s">
        <v>119</v>
      </c>
      <c r="B32" s="14">
        <v>314239</v>
      </c>
      <c r="C32" s="62">
        <v>88.545655535762691</v>
      </c>
      <c r="D32" s="62">
        <v>77.469008624091984</v>
      </c>
      <c r="E32" s="61">
        <v>19696.593755899175</v>
      </c>
      <c r="F32" s="62">
        <v>222.44562578165028</v>
      </c>
    </row>
    <row r="33" spans="1:6" x14ac:dyDescent="0.25">
      <c r="A33" s="12" t="s">
        <v>120</v>
      </c>
      <c r="B33" s="14">
        <v>145565</v>
      </c>
      <c r="C33" s="62">
        <v>110.59949623580667</v>
      </c>
      <c r="D33" s="62">
        <v>96.76401711489271</v>
      </c>
      <c r="E33" s="61">
        <v>31649.955401573152</v>
      </c>
      <c r="F33" s="62">
        <v>286.16726548277404</v>
      </c>
    </row>
    <row r="34" spans="1:6" x14ac:dyDescent="0.25">
      <c r="A34" s="12" t="s">
        <v>121</v>
      </c>
      <c r="B34" s="14">
        <v>11568</v>
      </c>
      <c r="C34" s="62">
        <v>95.06718786215302</v>
      </c>
      <c r="D34" s="62">
        <v>83.174727792113444</v>
      </c>
      <c r="E34" s="61">
        <v>28755.515037171514</v>
      </c>
      <c r="F34" s="62">
        <v>302.47570885200554</v>
      </c>
    </row>
    <row r="35" spans="1:6" x14ac:dyDescent="0.25">
      <c r="A35" s="12" t="s">
        <v>122</v>
      </c>
      <c r="B35" s="14">
        <v>15935</v>
      </c>
      <c r="C35" s="62">
        <v>99.215744703616295</v>
      </c>
      <c r="D35" s="62">
        <v>86.804319597428503</v>
      </c>
      <c r="E35" s="61">
        <v>30725.033444618759</v>
      </c>
      <c r="F35" s="62">
        <v>309.67900847191714</v>
      </c>
    </row>
    <row r="36" spans="1:6" x14ac:dyDescent="0.25">
      <c r="A36" s="12" t="s">
        <v>123</v>
      </c>
      <c r="B36" s="14">
        <v>2841152</v>
      </c>
      <c r="C36" s="62">
        <v>117.38650061128115</v>
      </c>
      <c r="D36" s="62">
        <v>102.70199902167327</v>
      </c>
      <c r="E36" s="61">
        <v>36624.588190719718</v>
      </c>
      <c r="F36" s="62">
        <v>312</v>
      </c>
    </row>
    <row r="37" spans="1:6" x14ac:dyDescent="0.25">
      <c r="A37" s="63" t="s">
        <v>124</v>
      </c>
      <c r="B37" s="11"/>
      <c r="C37" s="62"/>
      <c r="D37" s="62"/>
      <c r="E37" s="61"/>
      <c r="F37" s="62"/>
    </row>
    <row r="38" spans="1:6" x14ac:dyDescent="0.25">
      <c r="A38" s="12" t="s">
        <v>56</v>
      </c>
      <c r="B38" s="14">
        <v>239883</v>
      </c>
      <c r="C38" s="62">
        <v>112.13963525010357</v>
      </c>
      <c r="D38" s="62">
        <v>98.111491949868409</v>
      </c>
      <c r="E38" s="61">
        <v>31967.895541951752</v>
      </c>
      <c r="F38" s="62">
        <v>285.07222687726932</v>
      </c>
    </row>
    <row r="39" spans="1:6" x14ac:dyDescent="0.25">
      <c r="A39" s="12" t="s">
        <v>57</v>
      </c>
      <c r="B39" s="14">
        <v>12427</v>
      </c>
      <c r="C39" s="62">
        <v>114.85013277911546</v>
      </c>
      <c r="D39" s="62">
        <v>100.48291892931852</v>
      </c>
      <c r="E39" s="61">
        <v>33055.729549368312</v>
      </c>
      <c r="F39" s="62">
        <v>287.81620664681742</v>
      </c>
    </row>
    <row r="40" spans="1:6" x14ac:dyDescent="0.25">
      <c r="A40" s="12" t="s">
        <v>58</v>
      </c>
      <c r="B40" s="14">
        <v>102833</v>
      </c>
      <c r="C40" s="62">
        <v>116.76076706740895</v>
      </c>
      <c r="D40" s="62">
        <v>102.15454181427771</v>
      </c>
      <c r="E40" s="61">
        <v>33636.863434014282</v>
      </c>
      <c r="F40" s="62">
        <v>288.08361129209493</v>
      </c>
    </row>
    <row r="41" spans="1:6" x14ac:dyDescent="0.25">
      <c r="A41" s="12" t="s">
        <v>59</v>
      </c>
      <c r="B41" s="14">
        <v>472023</v>
      </c>
      <c r="C41" s="62">
        <v>109.51717743360285</v>
      </c>
      <c r="D41" s="62">
        <v>95.817091327121233</v>
      </c>
      <c r="E41" s="61">
        <v>31037.98125650618</v>
      </c>
      <c r="F41" s="62">
        <v>283.40742506191435</v>
      </c>
    </row>
    <row r="42" spans="1:6" x14ac:dyDescent="0.25">
      <c r="A42" s="12" t="s">
        <v>60</v>
      </c>
      <c r="B42" s="14">
        <v>105619</v>
      </c>
      <c r="C42" s="62">
        <v>113.86081065951109</v>
      </c>
      <c r="D42" s="62">
        <v>99.617356374590102</v>
      </c>
      <c r="E42" s="61">
        <v>32644.713398062893</v>
      </c>
      <c r="F42" s="62">
        <v>286.70719283462256</v>
      </c>
    </row>
    <row r="43" spans="1:6" x14ac:dyDescent="0.25">
      <c r="A43" s="12" t="s">
        <v>61</v>
      </c>
      <c r="B43" s="14">
        <v>258467</v>
      </c>
      <c r="C43" s="62">
        <v>108.5410010763663</v>
      </c>
      <c r="D43" s="62">
        <v>94.963030061440605</v>
      </c>
      <c r="E43" s="61">
        <v>30919.94635276448</v>
      </c>
      <c r="F43" s="62">
        <v>284.86881497444546</v>
      </c>
    </row>
    <row r="44" spans="1:6" x14ac:dyDescent="0.25">
      <c r="A44" s="12" t="s">
        <v>62</v>
      </c>
      <c r="B44" s="14">
        <v>88973</v>
      </c>
      <c r="C44" s="62">
        <v>114.15733182498835</v>
      </c>
      <c r="D44" s="62">
        <v>99.876784130662287</v>
      </c>
      <c r="E44" s="61">
        <v>32853.342798489517</v>
      </c>
      <c r="F44" s="62">
        <v>287.7900374270846</v>
      </c>
    </row>
    <row r="45" spans="1:6" x14ac:dyDescent="0.25">
      <c r="A45" s="12" t="s">
        <v>63</v>
      </c>
      <c r="B45" s="14">
        <v>260435</v>
      </c>
      <c r="C45" s="62">
        <v>110.62325003784846</v>
      </c>
      <c r="D45" s="62">
        <v>96.784799427521108</v>
      </c>
      <c r="E45" s="61">
        <v>31327.530003532294</v>
      </c>
      <c r="F45" s="62">
        <v>283.19119166010711</v>
      </c>
    </row>
    <row r="46" spans="1:6" x14ac:dyDescent="0.25">
      <c r="A46" s="12" t="s">
        <v>64</v>
      </c>
      <c r="B46" s="14">
        <v>230786</v>
      </c>
      <c r="C46" s="62">
        <v>112.87709167438491</v>
      </c>
      <c r="D46" s="62">
        <v>98.75669602845214</v>
      </c>
      <c r="E46" s="61">
        <v>32058.717353522366</v>
      </c>
      <c r="F46" s="62">
        <v>284.01438128829307</v>
      </c>
    </row>
    <row r="47" spans="1:6" x14ac:dyDescent="0.25">
      <c r="A47" s="12" t="s">
        <v>65</v>
      </c>
      <c r="B47" s="14">
        <v>54187</v>
      </c>
      <c r="C47" s="62">
        <v>113.44105434405849</v>
      </c>
      <c r="D47" s="62">
        <v>99.250109608782594</v>
      </c>
      <c r="E47" s="61">
        <v>32566.180644435022</v>
      </c>
      <c r="F47" s="62">
        <v>287.07579308690276</v>
      </c>
    </row>
    <row r="48" spans="1:6" x14ac:dyDescent="0.25">
      <c r="A48" s="12" t="s">
        <v>66</v>
      </c>
      <c r="B48" s="14">
        <v>92799</v>
      </c>
      <c r="C48" s="62">
        <v>109.8888356355225</v>
      </c>
      <c r="D48" s="62">
        <v>96.142256828189758</v>
      </c>
      <c r="E48" s="61">
        <v>31424.116904169212</v>
      </c>
      <c r="F48" s="62">
        <v>285.96277977133371</v>
      </c>
    </row>
    <row r="49" spans="1:6" x14ac:dyDescent="0.25">
      <c r="A49" s="12" t="s">
        <v>67</v>
      </c>
      <c r="B49" s="14">
        <v>475573</v>
      </c>
      <c r="C49" s="62">
        <v>125.06487028218135</v>
      </c>
      <c r="D49" s="62">
        <v>109.41984059904671</v>
      </c>
      <c r="E49" s="61">
        <v>35644.474983966502</v>
      </c>
      <c r="F49" s="62">
        <v>285.00789153295079</v>
      </c>
    </row>
    <row r="50" spans="1:6" x14ac:dyDescent="0.25">
      <c r="A50" s="12" t="s">
        <v>68</v>
      </c>
      <c r="B50" s="14">
        <v>77808</v>
      </c>
      <c r="C50" s="62">
        <v>114.43995327245663</v>
      </c>
      <c r="D50" s="62">
        <v>100.12405095836601</v>
      </c>
      <c r="E50" s="61">
        <v>32918.615494679354</v>
      </c>
      <c r="F50" s="62">
        <v>287.64967612584826</v>
      </c>
    </row>
    <row r="51" spans="1:6" x14ac:dyDescent="0.25">
      <c r="A51" s="12" t="s">
        <v>69</v>
      </c>
      <c r="B51" s="14">
        <v>19487</v>
      </c>
      <c r="C51" s="62">
        <v>115.4267244731613</v>
      </c>
      <c r="D51" s="62">
        <v>100.98738170220494</v>
      </c>
      <c r="E51" s="61">
        <v>33337.01145430289</v>
      </c>
      <c r="F51" s="62">
        <v>288.81536408887979</v>
      </c>
    </row>
    <row r="52" spans="1:6" x14ac:dyDescent="0.25">
      <c r="A52" s="12" t="s">
        <v>70</v>
      </c>
      <c r="B52" s="14">
        <v>305779</v>
      </c>
      <c r="C52" s="62">
        <v>116.78392591691996</v>
      </c>
      <c r="D52" s="62">
        <v>102.17480360015117</v>
      </c>
      <c r="E52" s="61">
        <v>33695.106295854326</v>
      </c>
      <c r="F52" s="62">
        <v>288.52520611291163</v>
      </c>
    </row>
    <row r="53" spans="1:6" x14ac:dyDescent="0.25">
      <c r="A53" s="12" t="s">
        <v>71</v>
      </c>
      <c r="B53" s="14">
        <v>219473</v>
      </c>
      <c r="C53" s="62">
        <v>116.74795915401393</v>
      </c>
      <c r="D53" s="62">
        <v>102.14333611087811</v>
      </c>
      <c r="E53" s="61">
        <v>33662.53053983875</v>
      </c>
      <c r="F53" s="62">
        <v>288.33506627238887</v>
      </c>
    </row>
    <row r="54" spans="1:6" x14ac:dyDescent="0.25">
      <c r="A54" s="12" t="s">
        <v>72</v>
      </c>
      <c r="B54" s="14">
        <v>35943</v>
      </c>
      <c r="C54" s="62">
        <v>112.81804921471358</v>
      </c>
      <c r="D54" s="62">
        <v>98.705039504032158</v>
      </c>
      <c r="E54" s="61">
        <v>32713.401792003991</v>
      </c>
      <c r="F54" s="62">
        <v>289.96602954678241</v>
      </c>
    </row>
    <row r="55" spans="1:6" x14ac:dyDescent="0.25">
      <c r="A55" s="12" t="s">
        <v>73</v>
      </c>
      <c r="B55" s="14">
        <v>120926</v>
      </c>
      <c r="C55" s="62">
        <v>111.49643715556016</v>
      </c>
      <c r="D55" s="62">
        <v>97.548754925316615</v>
      </c>
      <c r="E55" s="61">
        <v>32116.832428840677</v>
      </c>
      <c r="F55" s="62">
        <v>288.05254453136627</v>
      </c>
    </row>
    <row r="56" spans="1:6" x14ac:dyDescent="0.25">
      <c r="A56" s="12" t="s">
        <v>74</v>
      </c>
      <c r="B56" s="14">
        <v>297125</v>
      </c>
      <c r="C56" s="62">
        <v>112.17638391431757</v>
      </c>
      <c r="D56" s="62">
        <v>98.143643528256902</v>
      </c>
      <c r="E56" s="61">
        <v>32572.268014808658</v>
      </c>
      <c r="F56" s="62">
        <v>290.36653596970973</v>
      </c>
    </row>
    <row r="57" spans="1:6" x14ac:dyDescent="0.25">
      <c r="A57" s="12" t="s">
        <v>75</v>
      </c>
      <c r="B57" s="14">
        <v>116530</v>
      </c>
      <c r="C57" s="62">
        <v>117.32848030816885</v>
      </c>
      <c r="D57" s="62">
        <v>102.6512367868128</v>
      </c>
      <c r="E57" s="61">
        <v>33292.61929957955</v>
      </c>
      <c r="F57" s="62">
        <v>283.75565090534627</v>
      </c>
    </row>
    <row r="58" spans="1:6" x14ac:dyDescent="0.25">
      <c r="A58" s="12" t="s">
        <v>76</v>
      </c>
      <c r="B58" s="14">
        <v>465</v>
      </c>
      <c r="C58" s="62">
        <v>115.74237865660852</v>
      </c>
      <c r="D58" s="62">
        <v>101.26354902528524</v>
      </c>
      <c r="E58" s="61">
        <v>35107.525892473132</v>
      </c>
      <c r="F58" s="62">
        <v>303.32473118279569</v>
      </c>
    </row>
    <row r="59" spans="1:6" x14ac:dyDescent="0.25">
      <c r="A59" s="3"/>
      <c r="B59" s="3"/>
      <c r="C59" s="3"/>
      <c r="D59" s="3"/>
      <c r="E59" s="3"/>
      <c r="F59" s="3"/>
    </row>
    <row r="60" spans="1:6" x14ac:dyDescent="0.25">
      <c r="A60" s="133" t="s">
        <v>149</v>
      </c>
      <c r="B60" s="133"/>
      <c r="C60" s="133"/>
      <c r="D60" s="133"/>
      <c r="E60" s="3"/>
      <c r="F60" s="3"/>
    </row>
    <row r="61" spans="1:6" x14ac:dyDescent="0.25">
      <c r="A61" s="3"/>
      <c r="B61" s="3"/>
      <c r="C61" s="3"/>
      <c r="D61" s="3"/>
      <c r="E61" s="3"/>
      <c r="F61" s="3"/>
    </row>
    <row r="62" spans="1:6" x14ac:dyDescent="0.25">
      <c r="A62" s="3"/>
      <c r="B62" s="3"/>
      <c r="C62" s="3"/>
      <c r="D62" s="3"/>
      <c r="E62" s="3"/>
      <c r="F62" s="3"/>
    </row>
  </sheetData>
  <mergeCells count="9">
    <mergeCell ref="A60:D60"/>
    <mergeCell ref="A2:F2"/>
    <mergeCell ref="A1:F1"/>
    <mergeCell ref="A4:A6"/>
    <mergeCell ref="B4:B6"/>
    <mergeCell ref="C4:C6"/>
    <mergeCell ref="D4:D6"/>
    <mergeCell ref="E4:E6"/>
    <mergeCell ref="F4:F6"/>
  </mergeCells>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4F2723-5BAE-4E98-BFB1-108530194D74}"/>
</file>

<file path=customXml/itemProps2.xml><?xml version="1.0" encoding="utf-8"?>
<ds:datastoreItem xmlns:ds="http://schemas.openxmlformats.org/officeDocument/2006/customXml" ds:itemID="{66A2529B-5A87-47DA-8014-781A8F7CD917}"/>
</file>

<file path=customXml/itemProps3.xml><?xml version="1.0" encoding="utf-8"?>
<ds:datastoreItem xmlns:ds="http://schemas.openxmlformats.org/officeDocument/2006/customXml" ds:itemID="{F6F06A65-378A-4D6A-B833-203F9B7E67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7.1</vt:lpstr>
      <vt:lpstr>7.2</vt:lpstr>
      <vt:lpstr>7.3a</vt:lpstr>
      <vt:lpstr>7.3b</vt:lpstr>
      <vt:lpstr>7.3c</vt:lpstr>
      <vt:lpstr>7.4</vt:lpstr>
      <vt:lpstr>7.5</vt:lpstr>
      <vt:lpstr>7.6a</vt:lpstr>
      <vt:lpstr>7.6b</vt:lpstr>
      <vt:lpstr>7.7</vt:lpstr>
      <vt:lpstr>7.8</vt:lpstr>
      <vt:lpstr>7.9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Maio Michele</dc:creator>
  <cp:lastModifiedBy>Dimaio Michele</cp:lastModifiedBy>
  <cp:lastPrinted>2021-03-01T09:28:06Z</cp:lastPrinted>
  <dcterms:created xsi:type="dcterms:W3CDTF">2015-06-05T18:19:34Z</dcterms:created>
  <dcterms:modified xsi:type="dcterms:W3CDTF">2021-03-01T09:29:35Z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